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D\Desktop\"/>
    </mc:Choice>
  </mc:AlternateContent>
  <bookViews>
    <workbookView xWindow="0" yWindow="0" windowWidth="23040" windowHeight="8900"/>
  </bookViews>
  <sheets>
    <sheet name="TABLEAU GENERIQUE CE " sheetId="1" r:id="rId1"/>
  </sheets>
  <definedNames>
    <definedName name="_xlnm._FilterDatabase" localSheetId="0" hidden="1">'TABLEAU GENERIQUE CE '!$A$11:$K$11</definedName>
    <definedName name="_xlnm.Print_Titles" localSheetId="0">'TABLEAU GENERIQUE CE '!$10:$11</definedName>
    <definedName name="_xlnm.Print_Area" localSheetId="0">'TABLEAU GENERIQUE CE '!$A$10:$K$117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7" i="1" l="1"/>
  <c r="L116" i="1"/>
  <c r="L115" i="1"/>
  <c r="L114" i="1"/>
  <c r="L113" i="1"/>
  <c r="L112" i="1"/>
  <c r="L111" i="1"/>
  <c r="L110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2" i="1"/>
  <c r="L91" i="1"/>
  <c r="L90" i="1"/>
  <c r="L89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0" i="1"/>
  <c r="L39" i="1"/>
  <c r="L38" i="1"/>
  <c r="L37" i="1"/>
  <c r="L36" i="1"/>
  <c r="L35" i="1"/>
  <c r="L32" i="1"/>
  <c r="L29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106" i="1"/>
  <c r="H107" i="1"/>
  <c r="H108" i="1"/>
  <c r="H112" i="1"/>
  <c r="H113" i="1"/>
  <c r="H114" i="1"/>
  <c r="H115" i="1"/>
  <c r="H116" i="1"/>
  <c r="H117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32" i="1"/>
  <c r="J35" i="1"/>
  <c r="J36" i="1"/>
  <c r="J37" i="1"/>
  <c r="J40" i="1"/>
  <c r="J42" i="1"/>
  <c r="J43" i="1"/>
  <c r="J59" i="1"/>
  <c r="J60" i="1"/>
  <c r="J61" i="1"/>
  <c r="J64" i="1"/>
  <c r="J70" i="1"/>
  <c r="J74" i="1"/>
  <c r="J78" i="1"/>
  <c r="J79" i="1"/>
  <c r="J80" i="1"/>
  <c r="J83" i="1"/>
  <c r="J85" i="1"/>
  <c r="J86" i="1"/>
  <c r="J94" i="1"/>
  <c r="J95" i="1"/>
  <c r="J96" i="1"/>
  <c r="J97" i="1"/>
  <c r="J98" i="1"/>
  <c r="J99" i="1"/>
  <c r="J101" i="1"/>
  <c r="J102" i="1"/>
  <c r="J103" i="1"/>
  <c r="J106" i="1"/>
  <c r="J108" i="1"/>
  <c r="J112" i="1"/>
  <c r="J113" i="1"/>
  <c r="J114" i="1"/>
  <c r="J115" i="1"/>
  <c r="J116" i="1"/>
  <c r="J117" i="1"/>
  <c r="L119" i="1" l="1"/>
  <c r="L120" i="1" s="1"/>
</calcChain>
</file>

<file path=xl/sharedStrings.xml><?xml version="1.0" encoding="utf-8"?>
<sst xmlns="http://schemas.openxmlformats.org/spreadsheetml/2006/main" count="401" uniqueCount="115">
  <si>
    <t>Genre</t>
  </si>
  <si>
    <t xml:space="preserve">Titre </t>
  </si>
  <si>
    <t>Date</t>
  </si>
  <si>
    <t>Lieu</t>
  </si>
  <si>
    <t>Horaire affiché</t>
  </si>
  <si>
    <t>Tarif
Plein</t>
  </si>
  <si>
    <t>Tarif
Jeune
-28ans</t>
  </si>
  <si>
    <t xml:space="preserve">Tarif CE &amp; GROUPE </t>
  </si>
  <si>
    <t>Danse</t>
  </si>
  <si>
    <t xml:space="preserve"> À partir de 8 ans</t>
  </si>
  <si>
    <t>Grand théâtre</t>
  </si>
  <si>
    <t xml:space="preserve">Musique </t>
  </si>
  <si>
    <t>Kassav'</t>
  </si>
  <si>
    <t>Christine and the Queens</t>
  </si>
  <si>
    <t>Lecture, Musique</t>
  </si>
  <si>
    <t>À partir de 16 ans</t>
  </si>
  <si>
    <t>Odéon</t>
  </si>
  <si>
    <t>Concert classique</t>
  </si>
  <si>
    <r>
      <t xml:space="preserve">Vinicio Capossela
</t>
    </r>
    <r>
      <rPr>
        <i/>
        <sz val="11"/>
        <rFont val="Calibri Light"/>
        <family val="2"/>
      </rPr>
      <t>Round one thirty five 1990-2020. Personal Standards</t>
    </r>
  </si>
  <si>
    <t>Cirque</t>
  </si>
  <si>
    <t xml:space="preserve"> À partir de 7 ans</t>
  </si>
  <si>
    <t>Parc de Parilly</t>
  </si>
  <si>
    <t>Danse, Piano</t>
  </si>
  <si>
    <t xml:space="preserve">À partir de 7/8 ans </t>
  </si>
  <si>
    <t>Les Célestins</t>
  </si>
  <si>
    <t>22€/30€</t>
  </si>
  <si>
    <t>Théâtre</t>
  </si>
  <si>
    <t>Sorcières
d'après l'essai de Mona Chollet</t>
  </si>
  <si>
    <t>Théâtre Croix Rousse</t>
  </si>
  <si>
    <t>Michel Polnareff</t>
  </si>
  <si>
    <t>Opéra de Lyon</t>
  </si>
  <si>
    <t>de 12€ à 28€</t>
  </si>
  <si>
    <r>
      <t xml:space="preserve">Sorcières
</t>
    </r>
    <r>
      <rPr>
        <sz val="11"/>
        <rFont val="Calibri Light"/>
        <family val="2"/>
      </rPr>
      <t>d'après l'essai de Mona Chollet</t>
    </r>
  </si>
  <si>
    <t xml:space="preserve">Théâtre </t>
  </si>
  <si>
    <t>À partir de 8 ans</t>
  </si>
  <si>
    <t>Domaine de Lacroix-Laval</t>
  </si>
  <si>
    <t>Simply Red</t>
  </si>
  <si>
    <t>À partir de 12 ans</t>
  </si>
  <si>
    <t>Théâtre La Renaissance</t>
  </si>
  <si>
    <t>Tout public</t>
  </si>
  <si>
    <t>Lycée Saint-Just</t>
  </si>
  <si>
    <t>Humour</t>
  </si>
  <si>
    <t>Cabaret Poésie</t>
  </si>
  <si>
    <r>
      <t xml:space="preserve">Les Cantiques du corbeau
</t>
    </r>
    <r>
      <rPr>
        <sz val="11"/>
        <rFont val="Calibri Light"/>
        <family val="2"/>
      </rPr>
      <t>Écrits et mise en scène Bartabas
Une lecture à trois voix par Anne-Marie Philipe, Charles Berling, Jean-Luc Debattice</t>
    </r>
  </si>
  <si>
    <t>Chanson, Cinéma</t>
  </si>
  <si>
    <t>Théâtre Comédie Odéon</t>
  </si>
  <si>
    <t>alt-J</t>
  </si>
  <si>
    <t>Queens Of The Stone Age</t>
  </si>
  <si>
    <t>Benjamin Biolay</t>
  </si>
  <si>
    <t>Théâtre Musical</t>
  </si>
  <si>
    <t xml:space="preserve">À partir de 12 ans </t>
  </si>
  <si>
    <r>
      <t xml:space="preserve">Trigger Warning (lingua ignota)
</t>
    </r>
    <r>
      <rPr>
        <sz val="11"/>
        <rFont val="Calibri Light"/>
        <family val="2"/>
      </rPr>
      <t>De Marcos Caramés-Blanco
Mise en scène Maëlle Dequiedt</t>
    </r>
  </si>
  <si>
    <t xml:space="preserve">À partir de 14 ans </t>
  </si>
  <si>
    <t>Musiques de films, Cinéma</t>
  </si>
  <si>
    <t>A partir de 12 ans</t>
  </si>
  <si>
    <t xml:space="preserve">Zazie </t>
  </si>
  <si>
    <t>Sigur Rós</t>
  </si>
  <si>
    <t>Ben Harper &amp; The Innocent Criminals</t>
  </si>
  <si>
    <t>Imany
Souad Massi</t>
  </si>
  <si>
    <t>The Blaze</t>
  </si>
  <si>
    <t>Age conseillé</t>
  </si>
  <si>
    <r>
      <t xml:space="preserve">Cie DCA / Philippe Decouflé
</t>
    </r>
    <r>
      <rPr>
        <i/>
        <sz val="11"/>
        <rFont val="Calibri Light"/>
        <family val="2"/>
      </rPr>
      <t>Stéréo</t>
    </r>
    <r>
      <rPr>
        <sz val="11"/>
        <rFont val="Calibri Light"/>
        <family val="2"/>
      </rPr>
      <t xml:space="preserve"> Deluxe</t>
    </r>
  </si>
  <si>
    <r>
      <t xml:space="preserve">Catherine Ringer
</t>
    </r>
    <r>
      <rPr>
        <i/>
        <sz val="11"/>
        <rFont val="Calibri Light"/>
        <family val="2"/>
      </rPr>
      <t>L'Érotisme de vivre</t>
    </r>
    <r>
      <rPr>
        <sz val="11"/>
        <rFont val="Calibri Light"/>
        <family val="2"/>
      </rPr>
      <t xml:space="preserve">
Poèmes d'Alice Mandelson</t>
    </r>
  </si>
  <si>
    <r>
      <rPr>
        <i/>
        <sz val="11"/>
        <rFont val="Calibri Light"/>
        <family val="2"/>
      </rPr>
      <t xml:space="preserve">Requiem </t>
    </r>
    <r>
      <rPr>
        <sz val="11"/>
        <rFont val="Calibri Light"/>
        <family val="2"/>
      </rPr>
      <t>de Verdi</t>
    </r>
    <r>
      <rPr>
        <i/>
        <sz val="11"/>
        <rFont val="Calibri Light"/>
        <family val="2"/>
      </rPr>
      <t xml:space="preserve">
</t>
    </r>
    <r>
      <rPr>
        <sz val="11"/>
        <rFont val="Calibri Light"/>
        <family val="2"/>
      </rPr>
      <t>40 ans de l'orchestre de l'Opéra de Lyon
Direction musicale Daniele Rustioni</t>
    </r>
  </si>
  <si>
    <t>Biréli Lagrène &amp; Sylvain Luc
Sicilian Quartet</t>
  </si>
  <si>
    <r>
      <rPr>
        <i/>
        <sz val="11"/>
        <rFont val="Calibri Light"/>
        <family val="2"/>
      </rPr>
      <t>Balestra</t>
    </r>
    <r>
      <rPr>
        <sz val="11"/>
        <rFont val="Calibri Light"/>
        <family val="2"/>
      </rPr>
      <t xml:space="preserve">
Mise en scène Marie Molliens - Cie Rasposo
Avec les interprètes de la 34</t>
    </r>
    <r>
      <rPr>
        <vertAlign val="superscript"/>
        <sz val="11"/>
        <rFont val="Calibri Light"/>
        <family val="2"/>
      </rPr>
      <t>e</t>
    </r>
    <r>
      <rPr>
        <sz val="11"/>
        <rFont val="Calibri Light"/>
        <family val="2"/>
      </rPr>
      <t xml:space="preserve"> promotion du CNAC</t>
    </r>
  </si>
  <si>
    <t>Benjamin Millepied &amp; Alexandre Tharaud
Unstill Life</t>
  </si>
  <si>
    <r>
      <t xml:space="preserve">Baro d'evel
</t>
    </r>
    <r>
      <rPr>
        <i/>
        <sz val="11"/>
        <rFont val="Calibri Light"/>
        <family val="2"/>
      </rPr>
      <t xml:space="preserve">Là </t>
    </r>
  </si>
  <si>
    <r>
      <rPr>
        <sz val="11"/>
        <rFont val="Calibri Light"/>
        <family val="2"/>
      </rPr>
      <t>Raphaël Imbert &amp; Co
Avec Jean-Guihen Queyras, Célia Kameni, Hugh Coltman...</t>
    </r>
    <r>
      <rPr>
        <i/>
        <sz val="11"/>
        <rFont val="Calibri Light"/>
        <family val="2"/>
      </rPr>
      <t xml:space="preserve">
Un cabinet de curiosités (lyrique, ludique et spirituel)</t>
    </r>
  </si>
  <si>
    <t>Disiz 
Aloïse Sauvage</t>
  </si>
  <si>
    <r>
      <rPr>
        <i/>
        <sz val="11"/>
        <rFont val="Calibri Light"/>
        <family val="2"/>
      </rPr>
      <t>Le Vertige Marilyn</t>
    </r>
    <r>
      <rPr>
        <sz val="11"/>
        <rFont val="Calibri Light"/>
        <family val="2"/>
      </rPr>
      <t xml:space="preserve">
Avec Isabelle Adjani</t>
    </r>
  </si>
  <si>
    <r>
      <t xml:space="preserve">NoFit State Circus
</t>
    </r>
    <r>
      <rPr>
        <i/>
        <sz val="11"/>
        <rFont val="Calibri Light"/>
        <family val="2"/>
      </rPr>
      <t>Sabotage</t>
    </r>
  </si>
  <si>
    <t>Bernard Lavilliers
La Chica</t>
  </si>
  <si>
    <r>
      <rPr>
        <i/>
        <sz val="11"/>
        <rFont val="Calibri Light"/>
        <family val="2"/>
      </rPr>
      <t>No way, Veronica, ou nos gars ont la pêche</t>
    </r>
    <r>
      <rPr>
        <sz val="11"/>
        <rFont val="Calibri Light"/>
        <family val="2"/>
      </rPr>
      <t xml:space="preserve">
Mise en scène Jean Boillot</t>
    </r>
  </si>
  <si>
    <r>
      <t>Comp. Marius</t>
    </r>
    <r>
      <rPr>
        <i/>
        <sz val="11"/>
        <rFont val="Calibri Light"/>
        <family val="2"/>
      </rPr>
      <t xml:space="preserve">
Lorenzaccio </t>
    </r>
    <r>
      <rPr>
        <sz val="11"/>
        <rFont val="Calibri Light"/>
        <family val="2"/>
      </rPr>
      <t>d'Alfred de Musset</t>
    </r>
  </si>
  <si>
    <t>Grigoris Vasilas &amp; "The White Rose of Athens"
Kaïmaklis</t>
  </si>
  <si>
    <r>
      <t xml:space="preserve">Florence Foresti
</t>
    </r>
    <r>
      <rPr>
        <i/>
        <sz val="11"/>
        <rFont val="Calibri Light"/>
        <family val="2"/>
      </rPr>
      <t xml:space="preserve">Boys Boys Boys </t>
    </r>
  </si>
  <si>
    <r>
      <rPr>
        <sz val="11"/>
        <rFont val="Calibri Light"/>
        <family val="2"/>
      </rPr>
      <t>Comp. Marius</t>
    </r>
    <r>
      <rPr>
        <i/>
        <sz val="11"/>
        <rFont val="Calibri Light"/>
        <family val="2"/>
      </rPr>
      <t xml:space="preserve">
Lorenzaccio </t>
    </r>
    <r>
      <rPr>
        <sz val="11"/>
        <rFont val="Calibri Light"/>
        <family val="2"/>
      </rPr>
      <t>d'Alfred de Musset</t>
    </r>
  </si>
  <si>
    <t>L'Homme à la manivelle
Un film d'Olivier Azam
Un spectacle d'André Minvielle &amp; Marina Jolivet</t>
  </si>
  <si>
    <t>Le Bo Vélo de Babel
De l'ABCD'erre de la vocalchimie
Récital d'André Minvielle</t>
  </si>
  <si>
    <t>André Minvielle invite
Christophe Monniot, Loïc Lantoine, Lionel Suarez, Serge Valetti</t>
  </si>
  <si>
    <r>
      <rPr>
        <i/>
        <sz val="11"/>
        <rFont val="Calibri Light"/>
        <family val="2"/>
      </rPr>
      <t>Yes It Is</t>
    </r>
    <r>
      <rPr>
        <sz val="11"/>
        <rFont val="Calibri Light"/>
        <family val="2"/>
      </rPr>
      <t xml:space="preserve">
Spirito chante The Beatles
Direction Nicole Corti</t>
    </r>
  </si>
  <si>
    <t>The Black Keys
Star Feminine Band</t>
  </si>
  <si>
    <r>
      <rPr>
        <i/>
        <sz val="11"/>
        <rFont val="Calibri Light"/>
        <family val="2"/>
      </rPr>
      <t>Tachkent</t>
    </r>
    <r>
      <rPr>
        <sz val="11"/>
        <rFont val="Calibri Light"/>
        <family val="2"/>
      </rPr>
      <t xml:space="preserve">
De Rémi De Vos, mise en scène Dan Jemmett</t>
    </r>
  </si>
  <si>
    <r>
      <rPr>
        <i/>
        <sz val="11"/>
        <rFont val="Calibri Light"/>
        <family val="2"/>
      </rPr>
      <t>Himmelerde</t>
    </r>
    <r>
      <rPr>
        <sz val="11"/>
        <rFont val="Calibri Light"/>
        <family val="2"/>
      </rPr>
      <t xml:space="preserve">
Une pièce de théâtre musical masqué par la Familie Flöz &amp; la Musicbanda Franui 
Sur des œuvres de Franz Schubert, Robert Schumann, Gustav Mahler, Anton Webern…</t>
    </r>
  </si>
  <si>
    <r>
      <rPr>
        <i/>
        <sz val="11"/>
        <rFont val="Calibri Light"/>
        <family val="2"/>
      </rPr>
      <t>Le Beau Monde</t>
    </r>
    <r>
      <rPr>
        <sz val="11"/>
        <rFont val="Calibri Light"/>
        <family val="2"/>
      </rPr>
      <t xml:space="preserve">
Une création collective d'Arthur Amard, Rémi Fortin, Blanche Ripoche, Simon Gauchet</t>
    </r>
  </si>
  <si>
    <r>
      <rPr>
        <i/>
        <sz val="11"/>
        <rFont val="Calibri Light"/>
        <family val="2"/>
      </rPr>
      <t>Respect to Aretha</t>
    </r>
    <r>
      <rPr>
        <sz val="11"/>
        <rFont val="Calibri Light"/>
        <family val="2"/>
      </rPr>
      <t xml:space="preserve">
Antibalas, Alice Russell, Zara McFarlane &amp; Robin McKelle</t>
    </r>
  </si>
  <si>
    <t>Dupontel Symphonik
Par son compositeur Christophe Julien
Avec l'orchestre du Conservatoire à rayonnement régional</t>
  </si>
  <si>
    <r>
      <t xml:space="preserve">María Pagés
</t>
    </r>
    <r>
      <rPr>
        <i/>
        <sz val="11"/>
        <rFont val="Calibri Light"/>
        <family val="2"/>
      </rPr>
      <t xml:space="preserve">De Scheherezade </t>
    </r>
  </si>
  <si>
    <t>Inés Bacán, Pedro Soler &amp; Gaspar Claus
Cie Kõ-sentire</t>
  </si>
  <si>
    <r>
      <rPr>
        <i/>
        <sz val="11"/>
        <rFont val="Calibri Light"/>
        <family val="2"/>
      </rPr>
      <t>Beytna</t>
    </r>
    <r>
      <rPr>
        <sz val="11"/>
        <rFont val="Calibri Light"/>
        <family val="2"/>
      </rPr>
      <t xml:space="preserve">
Omar Rajeh, Compagnie Maqamat </t>
    </r>
  </si>
  <si>
    <t>Avishai Cohen Banda "Iroko"
Le Cri du Caire &amp; Médéric Collignon</t>
  </si>
  <si>
    <t>Deluxe
Kutu</t>
  </si>
  <si>
    <t>Tamino
Jan Verstraeten
(Vogue la Nuit)</t>
  </si>
  <si>
    <t>French 79, Irène Drésel
Citron sucré
(Vogue la Nuit)</t>
  </si>
  <si>
    <r>
      <rPr>
        <i/>
        <sz val="11"/>
        <rFont val="Calibri Light"/>
        <family val="2"/>
      </rPr>
      <t>Portrait</t>
    </r>
    <r>
      <rPr>
        <sz val="11"/>
        <rFont val="Calibri Light"/>
        <family val="2"/>
      </rPr>
      <t xml:space="preserve">
Mehdi Kerkouche
(Vogue la Nuit)</t>
    </r>
  </si>
  <si>
    <t>Thylacine avec l'orchestre du Conservatoire de Lyon
Alma Elste</t>
  </si>
  <si>
    <t>Pomme
Ghostly Kisses</t>
  </si>
  <si>
    <t>Jeanne Added
Coline Rio</t>
  </si>
  <si>
    <t>Nuit du Mexique -
Lila Downs
Son Rompe Pera, Kumbia Boruka</t>
  </si>
  <si>
    <t>séance non proposée</t>
  </si>
  <si>
    <r>
      <t xml:space="preserve">Rapport pour une Académie
De Frannz Kafka, mise en scène Georges Lavaudant
</t>
    </r>
    <r>
      <rPr>
        <i/>
        <sz val="11"/>
        <rFont val="Calibri Light"/>
        <family val="2"/>
      </rPr>
      <t>Il n'y a pas de Ajar
Monologue contre l'identité</t>
    </r>
  </si>
  <si>
    <t>ENSATT</t>
  </si>
  <si>
    <t xml:space="preserve">Nb places </t>
  </si>
  <si>
    <t>Date de la demande :</t>
  </si>
  <si>
    <t>Nom :</t>
  </si>
  <si>
    <t>Prénom :</t>
  </si>
  <si>
    <t>Unité/Structure :</t>
  </si>
  <si>
    <t>Statut (titulaire/CDD/Vacataire) :</t>
  </si>
  <si>
    <t>Employeur :</t>
  </si>
  <si>
    <t>Corps (DR/CR/IR/IE/AI/T):</t>
  </si>
  <si>
    <t>Taux de subvention (en %) :</t>
  </si>
  <si>
    <t>Prix avant subvention</t>
  </si>
  <si>
    <t xml:space="preserve">Total </t>
  </si>
  <si>
    <t>Total après subvention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</si>
</sst>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C]d\-mmm\-yy;@"/>
    <numFmt numFmtId="165" formatCode="#,##0\ &quot;€&quot;"/>
    <numFmt numFmtId="166" formatCode="h:mm;@"/>
    <numFmt numFmtId="167" formatCode="dddd\ d\ mmmm"/>
    <numFmt numFmtId="168" formatCode="#,##0.00\ &quot;€&quot;"/>
  </numFmts>
  <fonts count="10" x14ac:knownFonts="1">
    <font>
      <sz val="11"/>
      <color rgb="FF000000"/>
      <name val="Calibri"/>
      <family val="2"/>
    </font>
    <font>
      <b/>
      <sz val="11"/>
      <name val="Calibri Light"/>
      <family val="2"/>
    </font>
    <font>
      <sz val="11"/>
      <name val="Calibri Light"/>
      <family val="2"/>
    </font>
    <font>
      <i/>
      <sz val="11"/>
      <name val="Calibri Light"/>
      <family val="2"/>
    </font>
    <font>
      <vertAlign val="superscript"/>
      <sz val="11"/>
      <name val="Calibri Light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16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1" fontId="0" fillId="0" borderId="0" xfId="0" applyNumberFormat="1"/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/>
    <xf numFmtId="165" fontId="0" fillId="0" borderId="2" xfId="0" applyNumberFormat="1" applyBorder="1"/>
    <xf numFmtId="165" fontId="1" fillId="4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left" vertical="center" indent="1"/>
    </xf>
    <xf numFmtId="0" fontId="0" fillId="2" borderId="4" xfId="0" applyFill="1" applyBorder="1"/>
    <xf numFmtId="1" fontId="7" fillId="2" borderId="4" xfId="0" applyNumberFormat="1" applyFont="1" applyFill="1" applyBorder="1" applyAlignment="1">
      <alignment vertical="center" wrapText="1"/>
    </xf>
    <xf numFmtId="165" fontId="7" fillId="2" borderId="5" xfId="0" applyNumberFormat="1" applyFont="1" applyFill="1" applyBorder="1" applyAlignment="1">
      <alignment horizontal="left" vertical="center" indent="1"/>
    </xf>
    <xf numFmtId="0" fontId="0" fillId="2" borderId="5" xfId="0" applyFill="1" applyBorder="1"/>
    <xf numFmtId="165" fontId="8" fillId="3" borderId="2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left" vertical="center" indent="1"/>
    </xf>
    <xf numFmtId="0" fontId="0" fillId="2" borderId="6" xfId="0" applyFill="1" applyBorder="1"/>
    <xf numFmtId="1" fontId="7" fillId="2" borderId="6" xfId="0" applyNumberFormat="1" applyFont="1" applyFill="1" applyBorder="1" applyAlignment="1">
      <alignment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6" borderId="3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" fontId="7" fillId="5" borderId="1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vertical="center" wrapText="1"/>
    </xf>
    <xf numFmtId="1" fontId="7" fillId="2" borderId="14" xfId="0" applyNumberFormat="1" applyFont="1" applyFill="1" applyBorder="1" applyAlignment="1">
      <alignment vertical="center" wrapText="1"/>
    </xf>
    <xf numFmtId="1" fontId="7" fillId="2" borderId="15" xfId="0" applyNumberFormat="1" applyFont="1" applyFill="1" applyBorder="1" applyAlignment="1">
      <alignment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/>
    <xf numFmtId="165" fontId="5" fillId="0" borderId="2" xfId="0" applyNumberFormat="1" applyFont="1" applyBorder="1"/>
    <xf numFmtId="1" fontId="9" fillId="0" borderId="2" xfId="0" applyNumberFormat="1" applyFont="1" applyBorder="1" applyAlignment="1">
      <alignment vertical="center" wrapText="1" shrinkToFit="1"/>
    </xf>
    <xf numFmtId="168" fontId="5" fillId="0" borderId="2" xfId="0" applyNumberFormat="1" applyFont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abSelected="1" zoomScale="60" zoomScaleNormal="60" workbookViewId="0">
      <selection activeCell="P120" sqref="P120"/>
    </sheetView>
  </sheetViews>
  <sheetFormatPr baseColWidth="10" defaultRowHeight="14.5" x14ac:dyDescent="0.35"/>
  <cols>
    <col min="1" max="1" width="33.90625" customWidth="1"/>
    <col min="2" max="2" width="58" customWidth="1"/>
    <col min="3" max="3" width="16.90625" bestFit="1" customWidth="1"/>
    <col min="4" max="4" width="18.08984375" customWidth="1"/>
    <col min="5" max="5" width="25.453125" customWidth="1"/>
    <col min="6" max="7" width="10" customWidth="1"/>
    <col min="8" max="10" width="13.453125" customWidth="1"/>
    <col min="11" max="11" width="17.453125" style="2" customWidth="1"/>
    <col min="12" max="12" width="13.90625" customWidth="1"/>
  </cols>
  <sheetData>
    <row r="1" spans="1:12" x14ac:dyDescent="0.35">
      <c r="A1" s="15" t="s">
        <v>104</v>
      </c>
      <c r="B1" s="15"/>
    </row>
    <row r="2" spans="1:12" x14ac:dyDescent="0.35">
      <c r="A2" s="1"/>
      <c r="B2" s="1"/>
    </row>
    <row r="3" spans="1:12" x14ac:dyDescent="0.35">
      <c r="A3" s="15" t="s">
        <v>105</v>
      </c>
      <c r="B3" s="15"/>
    </row>
    <row r="4" spans="1:12" x14ac:dyDescent="0.35">
      <c r="A4" s="15" t="s">
        <v>106</v>
      </c>
      <c r="B4" s="15"/>
    </row>
    <row r="5" spans="1:12" x14ac:dyDescent="0.35">
      <c r="A5" s="15" t="s">
        <v>107</v>
      </c>
      <c r="B5" s="15"/>
    </row>
    <row r="6" spans="1:12" x14ac:dyDescent="0.35">
      <c r="A6" s="15" t="s">
        <v>108</v>
      </c>
      <c r="B6" s="15"/>
    </row>
    <row r="7" spans="1:12" x14ac:dyDescent="0.35">
      <c r="A7" s="15" t="s">
        <v>109</v>
      </c>
      <c r="B7" s="15"/>
    </row>
    <row r="8" spans="1:12" x14ac:dyDescent="0.35">
      <c r="A8" s="15" t="s">
        <v>110</v>
      </c>
      <c r="B8" s="15"/>
    </row>
    <row r="9" spans="1:12" x14ac:dyDescent="0.35">
      <c r="A9" s="15" t="s">
        <v>111</v>
      </c>
      <c r="B9" s="15"/>
    </row>
    <row r="10" spans="1:12" ht="34.5" customHeight="1" x14ac:dyDescent="0.35">
      <c r="H10" s="52"/>
      <c r="I10" s="52"/>
      <c r="J10" s="52"/>
      <c r="K10" s="52"/>
    </row>
    <row r="11" spans="1:12" s="1" customFormat="1" ht="43.5" x14ac:dyDescent="0.35">
      <c r="A11" s="3" t="s">
        <v>0</v>
      </c>
      <c r="B11" s="3" t="s">
        <v>1</v>
      </c>
      <c r="C11" s="3" t="s">
        <v>60</v>
      </c>
      <c r="D11" s="4" t="s">
        <v>2</v>
      </c>
      <c r="E11" s="5" t="s">
        <v>3</v>
      </c>
      <c r="F11" s="6" t="s">
        <v>4</v>
      </c>
      <c r="G11" s="7" t="s">
        <v>5</v>
      </c>
      <c r="H11" s="17" t="s">
        <v>7</v>
      </c>
      <c r="I11" s="17" t="s">
        <v>103</v>
      </c>
      <c r="J11" s="18" t="s">
        <v>6</v>
      </c>
      <c r="K11" s="36" t="s">
        <v>103</v>
      </c>
      <c r="L11" s="37" t="s">
        <v>112</v>
      </c>
    </row>
    <row r="12" spans="1:12" ht="29" x14ac:dyDescent="0.35">
      <c r="A12" s="8" t="s">
        <v>19</v>
      </c>
      <c r="B12" s="8" t="s">
        <v>71</v>
      </c>
      <c r="C12" s="9" t="s">
        <v>34</v>
      </c>
      <c r="D12" s="9">
        <v>45099</v>
      </c>
      <c r="E12" s="8" t="s">
        <v>35</v>
      </c>
      <c r="F12" s="10">
        <v>0.85416666666666663</v>
      </c>
      <c r="G12" s="11">
        <v>24</v>
      </c>
      <c r="H12" s="20" t="s">
        <v>100</v>
      </c>
      <c r="I12" s="20"/>
      <c r="J12" s="21"/>
      <c r="K12" s="22"/>
      <c r="L12" s="29"/>
    </row>
    <row r="13" spans="1:12" ht="29" x14ac:dyDescent="0.35">
      <c r="A13" s="12" t="s">
        <v>19</v>
      </c>
      <c r="B13" s="12" t="s">
        <v>71</v>
      </c>
      <c r="C13" s="12" t="s">
        <v>34</v>
      </c>
      <c r="D13" s="13">
        <v>45100</v>
      </c>
      <c r="E13" s="12" t="s">
        <v>35</v>
      </c>
      <c r="F13" s="14">
        <v>0.85416666666666663</v>
      </c>
      <c r="G13" s="19">
        <v>24</v>
      </c>
      <c r="H13" s="25">
        <v>22</v>
      </c>
      <c r="I13" s="47"/>
      <c r="J13" s="26">
        <f t="shared" ref="J13:J26" si="0">ROUND((($G13)*50%),0.1)</f>
        <v>12</v>
      </c>
      <c r="K13" s="38"/>
      <c r="L13" s="16">
        <f>H13*I13+J13*K13</f>
        <v>0</v>
      </c>
    </row>
    <row r="14" spans="1:12" ht="29" x14ac:dyDescent="0.35">
      <c r="A14" s="12" t="s">
        <v>19</v>
      </c>
      <c r="B14" s="12" t="s">
        <v>71</v>
      </c>
      <c r="C14" s="12" t="s">
        <v>34</v>
      </c>
      <c r="D14" s="13">
        <v>45101</v>
      </c>
      <c r="E14" s="12" t="s">
        <v>35</v>
      </c>
      <c r="F14" s="14">
        <v>0.85416666666666663</v>
      </c>
      <c r="G14" s="19">
        <v>24</v>
      </c>
      <c r="H14" s="25">
        <v>22</v>
      </c>
      <c r="I14" s="47"/>
      <c r="J14" s="26">
        <f t="shared" si="0"/>
        <v>12</v>
      </c>
      <c r="K14" s="38"/>
      <c r="L14" s="16">
        <f t="shared" ref="L14:L77" si="1">H14*I14+J14*K14</f>
        <v>0</v>
      </c>
    </row>
    <row r="15" spans="1:12" ht="29" x14ac:dyDescent="0.35">
      <c r="A15" s="12" t="s">
        <v>19</v>
      </c>
      <c r="B15" s="12" t="s">
        <v>71</v>
      </c>
      <c r="C15" s="12" t="s">
        <v>34</v>
      </c>
      <c r="D15" s="13">
        <v>45103</v>
      </c>
      <c r="E15" s="12" t="s">
        <v>35</v>
      </c>
      <c r="F15" s="14">
        <v>0.85416666666666663</v>
      </c>
      <c r="G15" s="19">
        <v>24</v>
      </c>
      <c r="H15" s="25">
        <v>22</v>
      </c>
      <c r="I15" s="47"/>
      <c r="J15" s="26">
        <f t="shared" si="0"/>
        <v>12</v>
      </c>
      <c r="K15" s="38"/>
      <c r="L15" s="16">
        <f t="shared" si="1"/>
        <v>0</v>
      </c>
    </row>
    <row r="16" spans="1:12" ht="29" x14ac:dyDescent="0.35">
      <c r="A16" s="12" t="s">
        <v>19</v>
      </c>
      <c r="B16" s="12" t="s">
        <v>71</v>
      </c>
      <c r="C16" s="12" t="s">
        <v>34</v>
      </c>
      <c r="D16" s="13">
        <v>45104</v>
      </c>
      <c r="E16" s="12" t="s">
        <v>35</v>
      </c>
      <c r="F16" s="14">
        <v>0.85416666666666663</v>
      </c>
      <c r="G16" s="19">
        <v>24</v>
      </c>
      <c r="H16" s="25">
        <v>22</v>
      </c>
      <c r="I16" s="47"/>
      <c r="J16" s="26">
        <f t="shared" si="0"/>
        <v>12</v>
      </c>
      <c r="K16" s="38"/>
      <c r="L16" s="16">
        <f t="shared" si="1"/>
        <v>0</v>
      </c>
    </row>
    <row r="17" spans="1:12" ht="29" x14ac:dyDescent="0.35">
      <c r="A17" s="12" t="s">
        <v>19</v>
      </c>
      <c r="B17" s="12" t="s">
        <v>71</v>
      </c>
      <c r="C17" s="12" t="s">
        <v>34</v>
      </c>
      <c r="D17" s="13">
        <v>45105</v>
      </c>
      <c r="E17" s="12" t="s">
        <v>35</v>
      </c>
      <c r="F17" s="14">
        <v>0.85416666666666663</v>
      </c>
      <c r="G17" s="19">
        <v>24</v>
      </c>
      <c r="H17" s="25">
        <v>22</v>
      </c>
      <c r="I17" s="47"/>
      <c r="J17" s="26">
        <f t="shared" si="0"/>
        <v>12</v>
      </c>
      <c r="K17" s="38"/>
      <c r="L17" s="16">
        <f t="shared" si="1"/>
        <v>0</v>
      </c>
    </row>
    <row r="18" spans="1:12" ht="29" x14ac:dyDescent="0.35">
      <c r="A18" s="12" t="s">
        <v>19</v>
      </c>
      <c r="B18" s="12" t="s">
        <v>71</v>
      </c>
      <c r="C18" s="12" t="s">
        <v>34</v>
      </c>
      <c r="D18" s="13">
        <v>45106</v>
      </c>
      <c r="E18" s="12" t="s">
        <v>35</v>
      </c>
      <c r="F18" s="14">
        <v>0.85416666666666663</v>
      </c>
      <c r="G18" s="19">
        <v>24</v>
      </c>
      <c r="H18" s="25">
        <v>22</v>
      </c>
      <c r="I18" s="47"/>
      <c r="J18" s="26">
        <f t="shared" si="0"/>
        <v>12</v>
      </c>
      <c r="K18" s="38"/>
      <c r="L18" s="16">
        <f t="shared" si="1"/>
        <v>0</v>
      </c>
    </row>
    <row r="19" spans="1:12" ht="29" x14ac:dyDescent="0.35">
      <c r="A19" s="12" t="s">
        <v>19</v>
      </c>
      <c r="B19" s="12" t="s">
        <v>71</v>
      </c>
      <c r="C19" s="12" t="s">
        <v>34</v>
      </c>
      <c r="D19" s="13">
        <v>45107</v>
      </c>
      <c r="E19" s="12" t="s">
        <v>35</v>
      </c>
      <c r="F19" s="14">
        <v>0.85416666666666663</v>
      </c>
      <c r="G19" s="19">
        <v>24</v>
      </c>
      <c r="H19" s="25">
        <v>22</v>
      </c>
      <c r="I19" s="47"/>
      <c r="J19" s="26">
        <f t="shared" si="0"/>
        <v>12</v>
      </c>
      <c r="K19" s="38"/>
      <c r="L19" s="16">
        <f t="shared" si="1"/>
        <v>0</v>
      </c>
    </row>
    <row r="20" spans="1:12" ht="29" x14ac:dyDescent="0.35">
      <c r="A20" s="12" t="s">
        <v>19</v>
      </c>
      <c r="B20" s="12" t="s">
        <v>71</v>
      </c>
      <c r="C20" s="12" t="s">
        <v>34</v>
      </c>
      <c r="D20" s="13">
        <v>45108</v>
      </c>
      <c r="E20" s="12" t="s">
        <v>35</v>
      </c>
      <c r="F20" s="14">
        <v>0.85416666666666663</v>
      </c>
      <c r="G20" s="19">
        <v>24</v>
      </c>
      <c r="H20" s="25">
        <v>22</v>
      </c>
      <c r="I20" s="47"/>
      <c r="J20" s="26">
        <f t="shared" si="0"/>
        <v>12</v>
      </c>
      <c r="K20" s="38"/>
      <c r="L20" s="16">
        <f t="shared" si="1"/>
        <v>0</v>
      </c>
    </row>
    <row r="21" spans="1:12" ht="29" x14ac:dyDescent="0.35">
      <c r="A21" s="12" t="s">
        <v>19</v>
      </c>
      <c r="B21" s="12" t="s">
        <v>71</v>
      </c>
      <c r="C21" s="12" t="s">
        <v>34</v>
      </c>
      <c r="D21" s="13">
        <v>45110</v>
      </c>
      <c r="E21" s="12" t="s">
        <v>35</v>
      </c>
      <c r="F21" s="14">
        <v>0.85416666666666663</v>
      </c>
      <c r="G21" s="19">
        <v>24</v>
      </c>
      <c r="H21" s="25">
        <v>22</v>
      </c>
      <c r="I21" s="47"/>
      <c r="J21" s="26">
        <f t="shared" si="0"/>
        <v>12</v>
      </c>
      <c r="K21" s="38"/>
      <c r="L21" s="16">
        <f t="shared" si="1"/>
        <v>0</v>
      </c>
    </row>
    <row r="22" spans="1:12" ht="29" x14ac:dyDescent="0.35">
      <c r="A22" s="12" t="s">
        <v>19</v>
      </c>
      <c r="B22" s="12" t="s">
        <v>71</v>
      </c>
      <c r="C22" s="12" t="s">
        <v>34</v>
      </c>
      <c r="D22" s="13">
        <v>45111</v>
      </c>
      <c r="E22" s="12" t="s">
        <v>35</v>
      </c>
      <c r="F22" s="14">
        <v>0.85416666666666663</v>
      </c>
      <c r="G22" s="19">
        <v>24</v>
      </c>
      <c r="H22" s="25">
        <v>22</v>
      </c>
      <c r="I22" s="47"/>
      <c r="J22" s="26">
        <f t="shared" si="0"/>
        <v>12</v>
      </c>
      <c r="K22" s="38"/>
      <c r="L22" s="16">
        <f t="shared" si="1"/>
        <v>0</v>
      </c>
    </row>
    <row r="23" spans="1:12" ht="29" x14ac:dyDescent="0.35">
      <c r="A23" s="12" t="s">
        <v>19</v>
      </c>
      <c r="B23" s="12" t="s">
        <v>71</v>
      </c>
      <c r="C23" s="12" t="s">
        <v>34</v>
      </c>
      <c r="D23" s="13">
        <v>45112</v>
      </c>
      <c r="E23" s="12" t="s">
        <v>35</v>
      </c>
      <c r="F23" s="14">
        <v>0.85416666666666663</v>
      </c>
      <c r="G23" s="19">
        <v>24</v>
      </c>
      <c r="H23" s="25">
        <v>22</v>
      </c>
      <c r="I23" s="47"/>
      <c r="J23" s="26">
        <f t="shared" si="0"/>
        <v>12</v>
      </c>
      <c r="K23" s="38"/>
      <c r="L23" s="16">
        <f t="shared" si="1"/>
        <v>0</v>
      </c>
    </row>
    <row r="24" spans="1:12" ht="29" x14ac:dyDescent="0.35">
      <c r="A24" s="12" t="s">
        <v>19</v>
      </c>
      <c r="B24" s="12" t="s">
        <v>71</v>
      </c>
      <c r="C24" s="12" t="s">
        <v>34</v>
      </c>
      <c r="D24" s="13">
        <v>45113</v>
      </c>
      <c r="E24" s="12" t="s">
        <v>35</v>
      </c>
      <c r="F24" s="14">
        <v>0.85416666666666663</v>
      </c>
      <c r="G24" s="19">
        <v>24</v>
      </c>
      <c r="H24" s="25">
        <v>22</v>
      </c>
      <c r="I24" s="47"/>
      <c r="J24" s="26">
        <f t="shared" si="0"/>
        <v>12</v>
      </c>
      <c r="K24" s="38"/>
      <c r="L24" s="16">
        <f t="shared" si="1"/>
        <v>0</v>
      </c>
    </row>
    <row r="25" spans="1:12" ht="29" x14ac:dyDescent="0.35">
      <c r="A25" s="12" t="s">
        <v>19</v>
      </c>
      <c r="B25" s="12" t="s">
        <v>71</v>
      </c>
      <c r="C25" s="12" t="s">
        <v>34</v>
      </c>
      <c r="D25" s="13">
        <v>45114</v>
      </c>
      <c r="E25" s="12" t="s">
        <v>35</v>
      </c>
      <c r="F25" s="14">
        <v>0.85416666666666663</v>
      </c>
      <c r="G25" s="19">
        <v>24</v>
      </c>
      <c r="H25" s="25">
        <v>22</v>
      </c>
      <c r="I25" s="47"/>
      <c r="J25" s="26">
        <f t="shared" si="0"/>
        <v>12</v>
      </c>
      <c r="K25" s="38"/>
      <c r="L25" s="16">
        <f t="shared" si="1"/>
        <v>0</v>
      </c>
    </row>
    <row r="26" spans="1:12" ht="29" x14ac:dyDescent="0.35">
      <c r="A26" s="12" t="s">
        <v>19</v>
      </c>
      <c r="B26" s="12" t="s">
        <v>71</v>
      </c>
      <c r="C26" s="12" t="s">
        <v>34</v>
      </c>
      <c r="D26" s="13">
        <v>45115</v>
      </c>
      <c r="E26" s="12" t="s">
        <v>35</v>
      </c>
      <c r="F26" s="14">
        <v>0.85416666666666663</v>
      </c>
      <c r="G26" s="19">
        <v>24</v>
      </c>
      <c r="H26" s="25">
        <v>22</v>
      </c>
      <c r="I26" s="47"/>
      <c r="J26" s="26">
        <f t="shared" si="0"/>
        <v>12</v>
      </c>
      <c r="K26" s="38"/>
      <c r="L26" s="16">
        <f t="shared" si="1"/>
        <v>0</v>
      </c>
    </row>
    <row r="27" spans="1:12" ht="43.5" x14ac:dyDescent="0.35">
      <c r="A27" s="12" t="s">
        <v>26</v>
      </c>
      <c r="B27" s="12" t="s">
        <v>85</v>
      </c>
      <c r="C27" s="12"/>
      <c r="D27" s="13">
        <v>45114</v>
      </c>
      <c r="E27" s="12" t="s">
        <v>102</v>
      </c>
      <c r="F27" s="14">
        <v>0.8125</v>
      </c>
      <c r="G27" s="19">
        <v>12</v>
      </c>
      <c r="H27" s="25">
        <v>10</v>
      </c>
      <c r="I27" s="47"/>
      <c r="J27" s="26">
        <v>6</v>
      </c>
      <c r="K27" s="38"/>
      <c r="L27" s="16">
        <f t="shared" si="1"/>
        <v>0</v>
      </c>
    </row>
    <row r="28" spans="1:12" ht="43.5" x14ac:dyDescent="0.35">
      <c r="A28" s="8" t="s">
        <v>26</v>
      </c>
      <c r="B28" s="8" t="s">
        <v>85</v>
      </c>
      <c r="C28" s="9"/>
      <c r="D28" s="9">
        <v>45115</v>
      </c>
      <c r="E28" s="8" t="s">
        <v>102</v>
      </c>
      <c r="F28" s="10">
        <v>0.8125</v>
      </c>
      <c r="G28" s="11">
        <v>12</v>
      </c>
      <c r="H28" s="27" t="s">
        <v>100</v>
      </c>
      <c r="I28" s="27"/>
      <c r="J28" s="28"/>
      <c r="K28" s="39"/>
      <c r="L28" s="39"/>
    </row>
    <row r="29" spans="1:12" ht="43.5" x14ac:dyDescent="0.35">
      <c r="A29" s="12" t="s">
        <v>26</v>
      </c>
      <c r="B29" s="12" t="s">
        <v>51</v>
      </c>
      <c r="C29" s="12" t="s">
        <v>52</v>
      </c>
      <c r="D29" s="13">
        <v>45114</v>
      </c>
      <c r="E29" s="12" t="s">
        <v>102</v>
      </c>
      <c r="F29" s="14">
        <v>0.89583333333333337</v>
      </c>
      <c r="G29" s="19">
        <v>12</v>
      </c>
      <c r="H29" s="25">
        <v>10</v>
      </c>
      <c r="I29" s="47"/>
      <c r="J29" s="26">
        <v>6</v>
      </c>
      <c r="K29" s="38"/>
      <c r="L29" s="16">
        <f t="shared" si="1"/>
        <v>0</v>
      </c>
    </row>
    <row r="30" spans="1:12" ht="43.5" x14ac:dyDescent="0.35">
      <c r="A30" s="8" t="s">
        <v>26</v>
      </c>
      <c r="B30" s="8" t="s">
        <v>85</v>
      </c>
      <c r="C30" s="9" t="s">
        <v>52</v>
      </c>
      <c r="D30" s="9">
        <v>45115</v>
      </c>
      <c r="E30" s="8" t="s">
        <v>102</v>
      </c>
      <c r="F30" s="10">
        <v>0.89583333333333337</v>
      </c>
      <c r="G30" s="11">
        <v>12</v>
      </c>
      <c r="H30" s="23" t="s">
        <v>100</v>
      </c>
      <c r="I30" s="23"/>
      <c r="J30" s="24"/>
      <c r="K30" s="40"/>
      <c r="L30" s="40"/>
    </row>
    <row r="31" spans="1:12" ht="58" x14ac:dyDescent="0.35">
      <c r="A31" s="8" t="s">
        <v>26</v>
      </c>
      <c r="B31" s="8" t="s">
        <v>101</v>
      </c>
      <c r="C31" s="9" t="s">
        <v>54</v>
      </c>
      <c r="D31" s="9">
        <v>45118</v>
      </c>
      <c r="E31" s="8" t="s">
        <v>102</v>
      </c>
      <c r="F31" s="10">
        <v>0.8125</v>
      </c>
      <c r="G31" s="11">
        <v>27</v>
      </c>
      <c r="H31" s="20" t="s">
        <v>100</v>
      </c>
      <c r="I31" s="20"/>
      <c r="J31" s="21"/>
      <c r="K31" s="41"/>
      <c r="L31" s="40"/>
    </row>
    <row r="32" spans="1:12" ht="58" x14ac:dyDescent="0.35">
      <c r="A32" s="12" t="s">
        <v>26</v>
      </c>
      <c r="B32" s="12" t="s">
        <v>101</v>
      </c>
      <c r="C32" s="12" t="s">
        <v>54</v>
      </c>
      <c r="D32" s="13">
        <v>45119</v>
      </c>
      <c r="E32" s="12" t="s">
        <v>102</v>
      </c>
      <c r="F32" s="14">
        <v>0.8125</v>
      </c>
      <c r="G32" s="19">
        <v>27</v>
      </c>
      <c r="H32" s="25">
        <v>25</v>
      </c>
      <c r="I32" s="47"/>
      <c r="J32" s="26">
        <f>ROUND((($G32)*50%),0.1)</f>
        <v>14</v>
      </c>
      <c r="K32" s="38"/>
      <c r="L32" s="16">
        <f t="shared" si="1"/>
        <v>0</v>
      </c>
    </row>
    <row r="33" spans="1:12" ht="58" x14ac:dyDescent="0.35">
      <c r="A33" s="8" t="s">
        <v>26</v>
      </c>
      <c r="B33" s="8" t="s">
        <v>101</v>
      </c>
      <c r="C33" s="9" t="s">
        <v>54</v>
      </c>
      <c r="D33" s="9">
        <v>45120</v>
      </c>
      <c r="E33" s="8" t="s">
        <v>102</v>
      </c>
      <c r="F33" s="10">
        <v>0.8125</v>
      </c>
      <c r="G33" s="11">
        <v>27</v>
      </c>
      <c r="H33" s="23" t="s">
        <v>100</v>
      </c>
      <c r="I33" s="23"/>
      <c r="J33" s="24"/>
      <c r="K33" s="40"/>
      <c r="L33" s="40"/>
    </row>
    <row r="34" spans="1:12" ht="29" x14ac:dyDescent="0.35">
      <c r="A34" s="8" t="s">
        <v>8</v>
      </c>
      <c r="B34" s="8" t="s">
        <v>61</v>
      </c>
      <c r="C34" s="9" t="s">
        <v>9</v>
      </c>
      <c r="D34" s="9">
        <v>45077</v>
      </c>
      <c r="E34" s="8" t="s">
        <v>10</v>
      </c>
      <c r="F34" s="10">
        <v>0.90625</v>
      </c>
      <c r="G34" s="11">
        <v>39</v>
      </c>
      <c r="H34" s="20" t="s">
        <v>100</v>
      </c>
      <c r="I34" s="20"/>
      <c r="J34" s="21"/>
      <c r="K34" s="41"/>
      <c r="L34" s="40"/>
    </row>
    <row r="35" spans="1:12" ht="29" x14ac:dyDescent="0.35">
      <c r="A35" s="12" t="s">
        <v>8</v>
      </c>
      <c r="B35" s="12" t="s">
        <v>61</v>
      </c>
      <c r="C35" s="12" t="s">
        <v>9</v>
      </c>
      <c r="D35" s="13">
        <v>45078</v>
      </c>
      <c r="E35" s="12" t="s">
        <v>10</v>
      </c>
      <c r="F35" s="14">
        <v>0.90625</v>
      </c>
      <c r="G35" s="19">
        <v>39</v>
      </c>
      <c r="H35" s="25">
        <f t="shared" ref="H35:H40" si="2">G35-2</f>
        <v>37</v>
      </c>
      <c r="I35" s="47"/>
      <c r="J35" s="26">
        <f>ROUND((($G35)*50%),0.1)</f>
        <v>20</v>
      </c>
      <c r="K35" s="38"/>
      <c r="L35" s="16">
        <f t="shared" si="1"/>
        <v>0</v>
      </c>
    </row>
    <row r="36" spans="1:12" ht="29" x14ac:dyDescent="0.35">
      <c r="A36" s="12" t="s">
        <v>8</v>
      </c>
      <c r="B36" s="12" t="s">
        <v>61</v>
      </c>
      <c r="C36" s="12" t="s">
        <v>9</v>
      </c>
      <c r="D36" s="13">
        <v>45079</v>
      </c>
      <c r="E36" s="12" t="s">
        <v>10</v>
      </c>
      <c r="F36" s="14">
        <v>0.90625</v>
      </c>
      <c r="G36" s="19">
        <v>39</v>
      </c>
      <c r="H36" s="25">
        <f t="shared" si="2"/>
        <v>37</v>
      </c>
      <c r="I36" s="47"/>
      <c r="J36" s="26">
        <f>ROUND((($G36)*50%),0.1)</f>
        <v>20</v>
      </c>
      <c r="K36" s="38"/>
      <c r="L36" s="16">
        <f t="shared" si="1"/>
        <v>0</v>
      </c>
    </row>
    <row r="37" spans="1:12" ht="29" x14ac:dyDescent="0.35">
      <c r="A37" s="12" t="s">
        <v>8</v>
      </c>
      <c r="B37" s="12" t="s">
        <v>61</v>
      </c>
      <c r="C37" s="12" t="s">
        <v>9</v>
      </c>
      <c r="D37" s="13">
        <v>45080</v>
      </c>
      <c r="E37" s="12" t="s">
        <v>10</v>
      </c>
      <c r="F37" s="14">
        <v>0.90625</v>
      </c>
      <c r="G37" s="19">
        <v>39</v>
      </c>
      <c r="H37" s="25">
        <f t="shared" si="2"/>
        <v>37</v>
      </c>
      <c r="I37" s="47"/>
      <c r="J37" s="26">
        <f>ROUND((($G37)*50%),0.1)</f>
        <v>20</v>
      </c>
      <c r="K37" s="38"/>
      <c r="L37" s="16">
        <f t="shared" si="1"/>
        <v>0</v>
      </c>
    </row>
    <row r="38" spans="1:12" ht="22.5" customHeight="1" x14ac:dyDescent="0.35">
      <c r="A38" s="12" t="s">
        <v>11</v>
      </c>
      <c r="B38" s="12" t="s">
        <v>12</v>
      </c>
      <c r="C38" s="12"/>
      <c r="D38" s="13">
        <v>45082</v>
      </c>
      <c r="E38" s="12" t="s">
        <v>10</v>
      </c>
      <c r="F38" s="14">
        <v>0.89583333333333337</v>
      </c>
      <c r="G38" s="19">
        <v>51</v>
      </c>
      <c r="H38" s="25">
        <f t="shared" si="2"/>
        <v>49</v>
      </c>
      <c r="I38" s="47"/>
      <c r="J38" s="30"/>
      <c r="K38" s="42"/>
      <c r="L38" s="16">
        <f t="shared" si="1"/>
        <v>0</v>
      </c>
    </row>
    <row r="39" spans="1:12" ht="22.5" customHeight="1" x14ac:dyDescent="0.35">
      <c r="A39" s="12" t="s">
        <v>11</v>
      </c>
      <c r="B39" s="12" t="s">
        <v>13</v>
      </c>
      <c r="C39" s="12"/>
      <c r="D39" s="13">
        <v>45083</v>
      </c>
      <c r="E39" s="12" t="s">
        <v>10</v>
      </c>
      <c r="F39" s="14">
        <v>0.89583333333333337</v>
      </c>
      <c r="G39" s="19">
        <v>55</v>
      </c>
      <c r="H39" s="32">
        <f t="shared" si="2"/>
        <v>53</v>
      </c>
      <c r="I39" s="47"/>
      <c r="J39" s="33"/>
      <c r="K39" s="43"/>
      <c r="L39" s="16">
        <f t="shared" si="1"/>
        <v>0</v>
      </c>
    </row>
    <row r="40" spans="1:12" ht="43.5" x14ac:dyDescent="0.35">
      <c r="A40" s="12" t="s">
        <v>17</v>
      </c>
      <c r="B40" s="12" t="s">
        <v>63</v>
      </c>
      <c r="C40" s="12"/>
      <c r="D40" s="13">
        <v>45085</v>
      </c>
      <c r="E40" s="12" t="s">
        <v>10</v>
      </c>
      <c r="F40" s="14">
        <v>0.91666666666666663</v>
      </c>
      <c r="G40" s="19">
        <v>60</v>
      </c>
      <c r="H40" s="25">
        <f t="shared" si="2"/>
        <v>58</v>
      </c>
      <c r="I40" s="47"/>
      <c r="J40" s="26">
        <f>ROUND((($G40)*50%),0.1)</f>
        <v>30</v>
      </c>
      <c r="K40" s="38"/>
      <c r="L40" s="16">
        <f t="shared" si="1"/>
        <v>0</v>
      </c>
    </row>
    <row r="41" spans="1:12" ht="29" x14ac:dyDescent="0.35">
      <c r="A41" s="8" t="s">
        <v>22</v>
      </c>
      <c r="B41" s="8" t="s">
        <v>66</v>
      </c>
      <c r="C41" s="9"/>
      <c r="D41" s="9">
        <v>45090</v>
      </c>
      <c r="E41" s="8" t="s">
        <v>10</v>
      </c>
      <c r="F41" s="10">
        <v>0.91666666666666663</v>
      </c>
      <c r="G41" s="11">
        <v>46</v>
      </c>
      <c r="H41" s="27" t="s">
        <v>100</v>
      </c>
      <c r="I41" s="27"/>
      <c r="J41" s="27"/>
      <c r="K41" s="39"/>
      <c r="L41" s="39"/>
    </row>
    <row r="42" spans="1:12" ht="29" x14ac:dyDescent="0.35">
      <c r="A42" s="12" t="s">
        <v>22</v>
      </c>
      <c r="B42" s="12" t="s">
        <v>66</v>
      </c>
      <c r="C42" s="12"/>
      <c r="D42" s="13">
        <v>45091</v>
      </c>
      <c r="E42" s="12" t="s">
        <v>10</v>
      </c>
      <c r="F42" s="14">
        <v>0.91666666666666663</v>
      </c>
      <c r="G42" s="19">
        <v>46</v>
      </c>
      <c r="H42" s="25">
        <f t="shared" ref="H42:H68" si="3">G42-2</f>
        <v>44</v>
      </c>
      <c r="I42" s="47"/>
      <c r="J42" s="26">
        <f>ROUND((($G42)*50%),0.1)</f>
        <v>23</v>
      </c>
      <c r="K42" s="38"/>
      <c r="L42" s="16">
        <f t="shared" si="1"/>
        <v>0</v>
      </c>
    </row>
    <row r="43" spans="1:12" ht="29" x14ac:dyDescent="0.35">
      <c r="A43" s="12" t="s">
        <v>22</v>
      </c>
      <c r="B43" s="12" t="s">
        <v>66</v>
      </c>
      <c r="C43" s="12"/>
      <c r="D43" s="13">
        <v>45092</v>
      </c>
      <c r="E43" s="12" t="s">
        <v>10</v>
      </c>
      <c r="F43" s="14">
        <v>0.91666666666666663</v>
      </c>
      <c r="G43" s="19">
        <v>46</v>
      </c>
      <c r="H43" s="25">
        <f t="shared" si="3"/>
        <v>44</v>
      </c>
      <c r="I43" s="47"/>
      <c r="J43" s="26">
        <f>ROUND((($G43)*50%),0.1)</f>
        <v>23</v>
      </c>
      <c r="K43" s="38"/>
      <c r="L43" s="16">
        <f t="shared" si="1"/>
        <v>0</v>
      </c>
    </row>
    <row r="44" spans="1:12" ht="22.5" customHeight="1" x14ac:dyDescent="0.35">
      <c r="A44" s="12" t="s">
        <v>11</v>
      </c>
      <c r="B44" s="12" t="s">
        <v>29</v>
      </c>
      <c r="C44" s="12"/>
      <c r="D44" s="13">
        <v>45093</v>
      </c>
      <c r="E44" s="12" t="s">
        <v>10</v>
      </c>
      <c r="F44" s="14">
        <v>0.89583333333333337</v>
      </c>
      <c r="G44" s="19">
        <v>69</v>
      </c>
      <c r="H44" s="25">
        <f t="shared" si="3"/>
        <v>67</v>
      </c>
      <c r="I44" s="47"/>
      <c r="J44" s="30"/>
      <c r="K44" s="42"/>
      <c r="L44" s="16">
        <f t="shared" si="1"/>
        <v>0</v>
      </c>
    </row>
    <row r="45" spans="1:12" ht="29" x14ac:dyDescent="0.35">
      <c r="A45" s="12" t="s">
        <v>11</v>
      </c>
      <c r="B45" s="12" t="s">
        <v>69</v>
      </c>
      <c r="C45" s="12"/>
      <c r="D45" s="13">
        <v>45094</v>
      </c>
      <c r="E45" s="12" t="s">
        <v>10</v>
      </c>
      <c r="F45" s="14">
        <v>0.875</v>
      </c>
      <c r="G45" s="19">
        <v>35</v>
      </c>
      <c r="H45" s="25">
        <f t="shared" si="3"/>
        <v>33</v>
      </c>
      <c r="I45" s="47"/>
      <c r="J45" s="31"/>
      <c r="K45" s="44"/>
      <c r="L45" s="16">
        <f t="shared" si="1"/>
        <v>0</v>
      </c>
    </row>
    <row r="46" spans="1:12" ht="29" x14ac:dyDescent="0.35">
      <c r="A46" s="12" t="s">
        <v>11</v>
      </c>
      <c r="B46" s="12" t="s">
        <v>72</v>
      </c>
      <c r="C46" s="12"/>
      <c r="D46" s="13">
        <v>45099</v>
      </c>
      <c r="E46" s="12" t="s">
        <v>10</v>
      </c>
      <c r="F46" s="14">
        <v>0.89583333333333337</v>
      </c>
      <c r="G46" s="19">
        <v>55</v>
      </c>
      <c r="H46" s="25">
        <f t="shared" si="3"/>
        <v>53</v>
      </c>
      <c r="I46" s="47"/>
      <c r="J46" s="31"/>
      <c r="K46" s="44"/>
      <c r="L46" s="16">
        <f t="shared" si="1"/>
        <v>0</v>
      </c>
    </row>
    <row r="47" spans="1:12" ht="22.5" customHeight="1" x14ac:dyDescent="0.35">
      <c r="A47" s="12" t="s">
        <v>11</v>
      </c>
      <c r="B47" s="12" t="s">
        <v>36</v>
      </c>
      <c r="C47" s="12"/>
      <c r="D47" s="13">
        <v>45100</v>
      </c>
      <c r="E47" s="12" t="s">
        <v>10</v>
      </c>
      <c r="F47" s="14">
        <v>0.88541666666666663</v>
      </c>
      <c r="G47" s="19">
        <v>58</v>
      </c>
      <c r="H47" s="25">
        <f t="shared" si="3"/>
        <v>56</v>
      </c>
      <c r="I47" s="47"/>
      <c r="J47" s="31"/>
      <c r="K47" s="44"/>
      <c r="L47" s="16">
        <f t="shared" si="1"/>
        <v>0</v>
      </c>
    </row>
    <row r="48" spans="1:12" ht="29" x14ac:dyDescent="0.35">
      <c r="A48" s="12" t="s">
        <v>41</v>
      </c>
      <c r="B48" s="12" t="s">
        <v>76</v>
      </c>
      <c r="C48" s="12"/>
      <c r="D48" s="13">
        <v>45102</v>
      </c>
      <c r="E48" s="12" t="s">
        <v>10</v>
      </c>
      <c r="F48" s="14">
        <v>0.90625</v>
      </c>
      <c r="G48" s="19">
        <v>62</v>
      </c>
      <c r="H48" s="25">
        <f t="shared" si="3"/>
        <v>60</v>
      </c>
      <c r="I48" s="47"/>
      <c r="J48" s="31"/>
      <c r="K48" s="44"/>
      <c r="L48" s="16">
        <f t="shared" si="1"/>
        <v>0</v>
      </c>
    </row>
    <row r="49" spans="1:12" ht="29" x14ac:dyDescent="0.35">
      <c r="A49" s="12" t="s">
        <v>41</v>
      </c>
      <c r="B49" s="12" t="s">
        <v>76</v>
      </c>
      <c r="C49" s="12"/>
      <c r="D49" s="13">
        <v>45103</v>
      </c>
      <c r="E49" s="12" t="s">
        <v>10</v>
      </c>
      <c r="F49" s="14">
        <v>0.90625</v>
      </c>
      <c r="G49" s="19">
        <v>62</v>
      </c>
      <c r="H49" s="25">
        <f t="shared" si="3"/>
        <v>60</v>
      </c>
      <c r="I49" s="47"/>
      <c r="J49" s="31"/>
      <c r="K49" s="44"/>
      <c r="L49" s="16">
        <f t="shared" si="1"/>
        <v>0</v>
      </c>
    </row>
    <row r="50" spans="1:12" ht="29" x14ac:dyDescent="0.35">
      <c r="A50" s="12" t="s">
        <v>41</v>
      </c>
      <c r="B50" s="12" t="s">
        <v>76</v>
      </c>
      <c r="C50" s="12"/>
      <c r="D50" s="13">
        <v>45104</v>
      </c>
      <c r="E50" s="12" t="s">
        <v>10</v>
      </c>
      <c r="F50" s="14">
        <v>0.90625</v>
      </c>
      <c r="G50" s="19">
        <v>62</v>
      </c>
      <c r="H50" s="25">
        <f t="shared" si="3"/>
        <v>60</v>
      </c>
      <c r="I50" s="47"/>
      <c r="J50" s="31"/>
      <c r="K50" s="44"/>
      <c r="L50" s="16">
        <f t="shared" si="1"/>
        <v>0</v>
      </c>
    </row>
    <row r="51" spans="1:12" ht="29" x14ac:dyDescent="0.35">
      <c r="A51" s="12" t="s">
        <v>41</v>
      </c>
      <c r="B51" s="12" t="s">
        <v>76</v>
      </c>
      <c r="C51" s="12"/>
      <c r="D51" s="13">
        <v>45106</v>
      </c>
      <c r="E51" s="12" t="s">
        <v>10</v>
      </c>
      <c r="F51" s="14">
        <v>0.90625</v>
      </c>
      <c r="G51" s="19">
        <v>62</v>
      </c>
      <c r="H51" s="25">
        <f t="shared" si="3"/>
        <v>60</v>
      </c>
      <c r="I51" s="47"/>
      <c r="J51" s="31"/>
      <c r="K51" s="44"/>
      <c r="L51" s="16">
        <f t="shared" si="1"/>
        <v>0</v>
      </c>
    </row>
    <row r="52" spans="1:12" ht="29" x14ac:dyDescent="0.35">
      <c r="A52" s="12" t="s">
        <v>41</v>
      </c>
      <c r="B52" s="12" t="s">
        <v>76</v>
      </c>
      <c r="C52" s="12"/>
      <c r="D52" s="13">
        <v>45107</v>
      </c>
      <c r="E52" s="12" t="s">
        <v>10</v>
      </c>
      <c r="F52" s="14">
        <v>0.90625</v>
      </c>
      <c r="G52" s="19">
        <v>62</v>
      </c>
      <c r="H52" s="25">
        <f t="shared" si="3"/>
        <v>60</v>
      </c>
      <c r="I52" s="47"/>
      <c r="J52" s="31"/>
      <c r="K52" s="44"/>
      <c r="L52" s="16">
        <f t="shared" si="1"/>
        <v>0</v>
      </c>
    </row>
    <row r="53" spans="1:12" ht="22.5" customHeight="1" x14ac:dyDescent="0.35">
      <c r="A53" s="12" t="s">
        <v>11</v>
      </c>
      <c r="B53" s="12" t="s">
        <v>46</v>
      </c>
      <c r="C53" s="12"/>
      <c r="D53" s="13">
        <v>45108</v>
      </c>
      <c r="E53" s="12" t="s">
        <v>10</v>
      </c>
      <c r="F53" s="14">
        <v>0.85416666666666663</v>
      </c>
      <c r="G53" s="19">
        <v>52</v>
      </c>
      <c r="H53" s="25">
        <f t="shared" si="3"/>
        <v>50</v>
      </c>
      <c r="I53" s="47"/>
      <c r="J53" s="31"/>
      <c r="K53" s="44"/>
      <c r="L53" s="16">
        <f t="shared" si="1"/>
        <v>0</v>
      </c>
    </row>
    <row r="54" spans="1:12" ht="29" x14ac:dyDescent="0.35">
      <c r="A54" s="12" t="s">
        <v>11</v>
      </c>
      <c r="B54" s="12" t="s">
        <v>82</v>
      </c>
      <c r="C54" s="12"/>
      <c r="D54" s="13">
        <v>45110</v>
      </c>
      <c r="E54" s="12" t="s">
        <v>10</v>
      </c>
      <c r="F54" s="14">
        <v>0.88541666666666663</v>
      </c>
      <c r="G54" s="19">
        <v>59</v>
      </c>
      <c r="H54" s="25">
        <f t="shared" si="3"/>
        <v>57</v>
      </c>
      <c r="I54" s="47"/>
      <c r="J54" s="31"/>
      <c r="K54" s="44"/>
      <c r="L54" s="16">
        <f t="shared" si="1"/>
        <v>0</v>
      </c>
    </row>
    <row r="55" spans="1:12" ht="22.5" customHeight="1" x14ac:dyDescent="0.35">
      <c r="A55" s="12" t="s">
        <v>11</v>
      </c>
      <c r="B55" s="12" t="s">
        <v>47</v>
      </c>
      <c r="C55" s="12"/>
      <c r="D55" s="13">
        <v>45111</v>
      </c>
      <c r="E55" s="12" t="s">
        <v>10</v>
      </c>
      <c r="F55" s="14">
        <v>0.88541666666666663</v>
      </c>
      <c r="G55" s="19">
        <v>58</v>
      </c>
      <c r="H55" s="25">
        <f t="shared" si="3"/>
        <v>56</v>
      </c>
      <c r="I55" s="47"/>
      <c r="J55" s="31"/>
      <c r="K55" s="44"/>
      <c r="L55" s="16">
        <f t="shared" si="1"/>
        <v>0</v>
      </c>
    </row>
    <row r="56" spans="1:12" ht="22.5" customHeight="1" x14ac:dyDescent="0.35">
      <c r="A56" s="12" t="s">
        <v>11</v>
      </c>
      <c r="B56" s="12" t="s">
        <v>48</v>
      </c>
      <c r="C56" s="12"/>
      <c r="D56" s="13">
        <v>45112</v>
      </c>
      <c r="E56" s="12" t="s">
        <v>10</v>
      </c>
      <c r="F56" s="14">
        <v>0.89583333333333337</v>
      </c>
      <c r="G56" s="19">
        <v>49</v>
      </c>
      <c r="H56" s="25">
        <f t="shared" si="3"/>
        <v>47</v>
      </c>
      <c r="I56" s="47"/>
      <c r="J56" s="31"/>
      <c r="K56" s="44"/>
      <c r="L56" s="16">
        <f t="shared" si="1"/>
        <v>0</v>
      </c>
    </row>
    <row r="57" spans="1:12" ht="22.5" customHeight="1" x14ac:dyDescent="0.35">
      <c r="A57" s="12" t="s">
        <v>11</v>
      </c>
      <c r="B57" s="12" t="s">
        <v>48</v>
      </c>
      <c r="C57" s="12"/>
      <c r="D57" s="13">
        <v>45113</v>
      </c>
      <c r="E57" s="12" t="s">
        <v>10</v>
      </c>
      <c r="F57" s="14">
        <v>0.89583333333333337</v>
      </c>
      <c r="G57" s="19">
        <v>49</v>
      </c>
      <c r="H57" s="25">
        <f t="shared" si="3"/>
        <v>47</v>
      </c>
      <c r="I57" s="47"/>
      <c r="J57" s="31"/>
      <c r="K57" s="44"/>
      <c r="L57" s="16">
        <f t="shared" si="1"/>
        <v>0</v>
      </c>
    </row>
    <row r="58" spans="1:12" ht="29" x14ac:dyDescent="0.35">
      <c r="A58" s="12" t="s">
        <v>11</v>
      </c>
      <c r="B58" s="12" t="s">
        <v>86</v>
      </c>
      <c r="C58" s="12"/>
      <c r="D58" s="13">
        <v>45114</v>
      </c>
      <c r="E58" s="12" t="s">
        <v>10</v>
      </c>
      <c r="F58" s="14">
        <v>0.89583333333333337</v>
      </c>
      <c r="G58" s="19">
        <v>35</v>
      </c>
      <c r="H58" s="25">
        <f t="shared" si="3"/>
        <v>33</v>
      </c>
      <c r="I58" s="47"/>
      <c r="J58" s="33"/>
      <c r="K58" s="43"/>
      <c r="L58" s="16">
        <f t="shared" si="1"/>
        <v>0</v>
      </c>
    </row>
    <row r="59" spans="1:12" ht="43.5" x14ac:dyDescent="0.35">
      <c r="A59" s="12" t="s">
        <v>53</v>
      </c>
      <c r="B59" s="12" t="s">
        <v>87</v>
      </c>
      <c r="C59" s="12"/>
      <c r="D59" s="13">
        <v>45115</v>
      </c>
      <c r="E59" s="12" t="s">
        <v>10</v>
      </c>
      <c r="F59" s="14">
        <v>0.85416666666666663</v>
      </c>
      <c r="G59" s="19">
        <v>24</v>
      </c>
      <c r="H59" s="25">
        <f t="shared" si="3"/>
        <v>22</v>
      </c>
      <c r="I59" s="47"/>
      <c r="J59" s="26">
        <f>ROUND((($G59)*50%),0.1)</f>
        <v>12</v>
      </c>
      <c r="K59" s="38"/>
      <c r="L59" s="16">
        <f t="shared" si="1"/>
        <v>0</v>
      </c>
    </row>
    <row r="60" spans="1:12" ht="29" x14ac:dyDescent="0.35">
      <c r="A60" s="12" t="s">
        <v>8</v>
      </c>
      <c r="B60" s="12" t="s">
        <v>88</v>
      </c>
      <c r="C60" s="12"/>
      <c r="D60" s="13">
        <v>45117</v>
      </c>
      <c r="E60" s="12" t="s">
        <v>10</v>
      </c>
      <c r="F60" s="14">
        <v>0.91666666666666663</v>
      </c>
      <c r="G60" s="19">
        <v>34</v>
      </c>
      <c r="H60" s="25">
        <f t="shared" si="3"/>
        <v>32</v>
      </c>
      <c r="I60" s="47"/>
      <c r="J60" s="26">
        <f>ROUND((($G60)*50%),0.1)</f>
        <v>17</v>
      </c>
      <c r="K60" s="38"/>
      <c r="L60" s="16">
        <f t="shared" si="1"/>
        <v>0</v>
      </c>
    </row>
    <row r="61" spans="1:12" ht="29" x14ac:dyDescent="0.35">
      <c r="A61" s="12" t="s">
        <v>8</v>
      </c>
      <c r="B61" s="12" t="s">
        <v>88</v>
      </c>
      <c r="C61" s="12"/>
      <c r="D61" s="13">
        <v>45118</v>
      </c>
      <c r="E61" s="12" t="s">
        <v>10</v>
      </c>
      <c r="F61" s="14">
        <v>0.91666666666666663</v>
      </c>
      <c r="G61" s="19">
        <v>34</v>
      </c>
      <c r="H61" s="25">
        <f t="shared" si="3"/>
        <v>32</v>
      </c>
      <c r="I61" s="47"/>
      <c r="J61" s="26">
        <f>ROUND((($G61)*50%),0.1)</f>
        <v>17</v>
      </c>
      <c r="K61" s="38"/>
      <c r="L61" s="16">
        <f t="shared" si="1"/>
        <v>0</v>
      </c>
    </row>
    <row r="62" spans="1:12" ht="22.5" customHeight="1" x14ac:dyDescent="0.35">
      <c r="A62" s="12" t="s">
        <v>11</v>
      </c>
      <c r="B62" s="12" t="s">
        <v>55</v>
      </c>
      <c r="C62" s="12"/>
      <c r="D62" s="13">
        <v>45119</v>
      </c>
      <c r="E62" s="12" t="s">
        <v>10</v>
      </c>
      <c r="F62" s="14">
        <v>0.89583333333333337</v>
      </c>
      <c r="G62" s="19">
        <v>58</v>
      </c>
      <c r="H62" s="25">
        <f t="shared" si="3"/>
        <v>56</v>
      </c>
      <c r="I62" s="47"/>
      <c r="J62" s="30"/>
      <c r="K62" s="42"/>
      <c r="L62" s="16">
        <f t="shared" si="1"/>
        <v>0</v>
      </c>
    </row>
    <row r="63" spans="1:12" ht="22.5" customHeight="1" x14ac:dyDescent="0.35">
      <c r="A63" s="12" t="s">
        <v>11</v>
      </c>
      <c r="B63" s="12" t="s">
        <v>56</v>
      </c>
      <c r="C63" s="12"/>
      <c r="D63" s="13">
        <v>45123</v>
      </c>
      <c r="E63" s="12" t="s">
        <v>10</v>
      </c>
      <c r="F63" s="14">
        <v>0.85416666666666663</v>
      </c>
      <c r="G63" s="19">
        <v>52</v>
      </c>
      <c r="H63" s="25">
        <f t="shared" si="3"/>
        <v>50</v>
      </c>
      <c r="I63" s="47"/>
      <c r="J63" s="33"/>
      <c r="K63" s="43"/>
      <c r="L63" s="16">
        <f t="shared" si="1"/>
        <v>0</v>
      </c>
    </row>
    <row r="64" spans="1:12" ht="29" x14ac:dyDescent="0.35">
      <c r="A64" s="12" t="s">
        <v>11</v>
      </c>
      <c r="B64" s="12" t="s">
        <v>91</v>
      </c>
      <c r="C64" s="12"/>
      <c r="D64" s="13">
        <v>45124</v>
      </c>
      <c r="E64" s="12" t="s">
        <v>10</v>
      </c>
      <c r="F64" s="14">
        <v>0.875</v>
      </c>
      <c r="G64" s="19">
        <v>37</v>
      </c>
      <c r="H64" s="25">
        <f t="shared" si="3"/>
        <v>35</v>
      </c>
      <c r="I64" s="47"/>
      <c r="J64" s="26">
        <f>ROUND((($G64)*50%),0.1)</f>
        <v>19</v>
      </c>
      <c r="K64" s="38"/>
      <c r="L64" s="16">
        <f t="shared" si="1"/>
        <v>0</v>
      </c>
    </row>
    <row r="65" spans="1:12" ht="29" x14ac:dyDescent="0.35">
      <c r="A65" s="12" t="s">
        <v>11</v>
      </c>
      <c r="B65" s="12" t="s">
        <v>92</v>
      </c>
      <c r="C65" s="12"/>
      <c r="D65" s="13">
        <v>45125</v>
      </c>
      <c r="E65" s="12" t="s">
        <v>10</v>
      </c>
      <c r="F65" s="14">
        <v>0.89583333333333337</v>
      </c>
      <c r="G65" s="19">
        <v>35</v>
      </c>
      <c r="H65" s="25">
        <f t="shared" si="3"/>
        <v>33</v>
      </c>
      <c r="I65" s="47"/>
      <c r="J65" s="30"/>
      <c r="K65" s="42"/>
      <c r="L65" s="16">
        <f t="shared" si="1"/>
        <v>0</v>
      </c>
    </row>
    <row r="66" spans="1:12" ht="22.5" customHeight="1" x14ac:dyDescent="0.35">
      <c r="A66" s="12" t="s">
        <v>11</v>
      </c>
      <c r="B66" s="12" t="s">
        <v>57</v>
      </c>
      <c r="C66" s="12"/>
      <c r="D66" s="13">
        <v>45126</v>
      </c>
      <c r="E66" s="12" t="s">
        <v>10</v>
      </c>
      <c r="F66" s="14">
        <v>0.89583333333333337</v>
      </c>
      <c r="G66" s="19">
        <v>53</v>
      </c>
      <c r="H66" s="25">
        <f t="shared" si="3"/>
        <v>51</v>
      </c>
      <c r="I66" s="47"/>
      <c r="J66" s="31"/>
      <c r="K66" s="44"/>
      <c r="L66" s="16">
        <f t="shared" si="1"/>
        <v>0</v>
      </c>
    </row>
    <row r="67" spans="1:12" ht="29" x14ac:dyDescent="0.35">
      <c r="A67" s="12" t="s">
        <v>11</v>
      </c>
      <c r="B67" s="12" t="s">
        <v>58</v>
      </c>
      <c r="C67" s="12"/>
      <c r="D67" s="13">
        <v>45127</v>
      </c>
      <c r="E67" s="12" t="s">
        <v>10</v>
      </c>
      <c r="F67" s="14">
        <v>0.875</v>
      </c>
      <c r="G67" s="19">
        <v>40</v>
      </c>
      <c r="H67" s="25">
        <f t="shared" si="3"/>
        <v>38</v>
      </c>
      <c r="I67" s="47"/>
      <c r="J67" s="31"/>
      <c r="K67" s="44"/>
      <c r="L67" s="16">
        <f t="shared" si="1"/>
        <v>0</v>
      </c>
    </row>
    <row r="68" spans="1:12" ht="43.5" x14ac:dyDescent="0.35">
      <c r="A68" s="12" t="s">
        <v>11</v>
      </c>
      <c r="B68" s="12" t="s">
        <v>93</v>
      </c>
      <c r="C68" s="12"/>
      <c r="D68" s="13">
        <v>45128</v>
      </c>
      <c r="E68" s="12" t="s">
        <v>10</v>
      </c>
      <c r="F68" s="14">
        <v>0.88541666666666663</v>
      </c>
      <c r="G68" s="19">
        <v>39</v>
      </c>
      <c r="H68" s="25">
        <f t="shared" si="3"/>
        <v>37</v>
      </c>
      <c r="I68" s="47"/>
      <c r="J68" s="31"/>
      <c r="K68" s="44"/>
      <c r="L68" s="16">
        <f t="shared" si="1"/>
        <v>0</v>
      </c>
    </row>
    <row r="69" spans="1:12" ht="43.5" x14ac:dyDescent="0.35">
      <c r="A69" s="12" t="s">
        <v>11</v>
      </c>
      <c r="B69" s="12" t="s">
        <v>94</v>
      </c>
      <c r="C69" s="12"/>
      <c r="D69" s="13">
        <v>45129</v>
      </c>
      <c r="E69" s="12" t="s">
        <v>10</v>
      </c>
      <c r="F69" s="14">
        <v>0.85416666666666663</v>
      </c>
      <c r="G69" s="19">
        <v>35</v>
      </c>
      <c r="H69" s="25">
        <v>33</v>
      </c>
      <c r="I69" s="47"/>
      <c r="J69" s="33"/>
      <c r="K69" s="43"/>
      <c r="L69" s="16">
        <f t="shared" si="1"/>
        <v>0</v>
      </c>
    </row>
    <row r="70" spans="1:12" ht="29" x14ac:dyDescent="0.35">
      <c r="A70" s="12" t="s">
        <v>11</v>
      </c>
      <c r="B70" s="12" t="s">
        <v>96</v>
      </c>
      <c r="C70" s="12"/>
      <c r="D70" s="13">
        <v>45131</v>
      </c>
      <c r="E70" s="12" t="s">
        <v>10</v>
      </c>
      <c r="F70" s="14">
        <v>0.89583333333333337</v>
      </c>
      <c r="G70" s="19">
        <v>37</v>
      </c>
      <c r="H70" s="25">
        <f t="shared" ref="H70:H87" si="4">G70-2</f>
        <v>35</v>
      </c>
      <c r="I70" s="47"/>
      <c r="J70" s="26">
        <f>ROUND((($G70)*50%),0.1)</f>
        <v>19</v>
      </c>
      <c r="K70" s="38"/>
      <c r="L70" s="16">
        <f t="shared" si="1"/>
        <v>0</v>
      </c>
    </row>
    <row r="71" spans="1:12" ht="22.5" customHeight="1" x14ac:dyDescent="0.35">
      <c r="A71" s="12" t="s">
        <v>11</v>
      </c>
      <c r="B71" s="12" t="s">
        <v>59</v>
      </c>
      <c r="C71" s="12"/>
      <c r="D71" s="13">
        <v>45132</v>
      </c>
      <c r="E71" s="12" t="s">
        <v>10</v>
      </c>
      <c r="F71" s="14">
        <v>0.89583333333333337</v>
      </c>
      <c r="G71" s="19">
        <v>46</v>
      </c>
      <c r="H71" s="25">
        <f t="shared" si="4"/>
        <v>44</v>
      </c>
      <c r="I71" s="47"/>
      <c r="J71" s="30"/>
      <c r="K71" s="42"/>
      <c r="L71" s="16">
        <f t="shared" si="1"/>
        <v>0</v>
      </c>
    </row>
    <row r="72" spans="1:12" ht="29" x14ac:dyDescent="0.35">
      <c r="A72" s="12" t="s">
        <v>11</v>
      </c>
      <c r="B72" s="12" t="s">
        <v>97</v>
      </c>
      <c r="C72" s="12"/>
      <c r="D72" s="13">
        <v>45133</v>
      </c>
      <c r="E72" s="12" t="s">
        <v>10</v>
      </c>
      <c r="F72" s="14">
        <v>0.89583333333333337</v>
      </c>
      <c r="G72" s="19">
        <v>45</v>
      </c>
      <c r="H72" s="25">
        <f t="shared" si="4"/>
        <v>43</v>
      </c>
      <c r="I72" s="47"/>
      <c r="J72" s="31"/>
      <c r="K72" s="44"/>
      <c r="L72" s="16">
        <f t="shared" si="1"/>
        <v>0</v>
      </c>
    </row>
    <row r="73" spans="1:12" ht="29" x14ac:dyDescent="0.35">
      <c r="A73" s="12" t="s">
        <v>11</v>
      </c>
      <c r="B73" s="12" t="s">
        <v>98</v>
      </c>
      <c r="C73" s="12"/>
      <c r="D73" s="13">
        <v>45134</v>
      </c>
      <c r="E73" s="12" t="s">
        <v>10</v>
      </c>
      <c r="F73" s="14">
        <v>0.89583333333333337</v>
      </c>
      <c r="G73" s="19">
        <v>35</v>
      </c>
      <c r="H73" s="25">
        <f t="shared" si="4"/>
        <v>33</v>
      </c>
      <c r="I73" s="47"/>
      <c r="J73" s="31"/>
      <c r="K73" s="44"/>
      <c r="L73" s="16">
        <f t="shared" si="1"/>
        <v>0</v>
      </c>
    </row>
    <row r="74" spans="1:12" ht="43.5" x14ac:dyDescent="0.35">
      <c r="A74" s="12" t="s">
        <v>11</v>
      </c>
      <c r="B74" s="12" t="s">
        <v>99</v>
      </c>
      <c r="C74" s="12"/>
      <c r="D74" s="13">
        <v>45135</v>
      </c>
      <c r="E74" s="12" t="s">
        <v>10</v>
      </c>
      <c r="F74" s="14">
        <v>0.83333333333333337</v>
      </c>
      <c r="G74" s="19">
        <v>25</v>
      </c>
      <c r="H74" s="25">
        <f t="shared" si="4"/>
        <v>23</v>
      </c>
      <c r="I74" s="47"/>
      <c r="J74" s="34">
        <f>ROUND((($G74)*50%),0.1)</f>
        <v>13</v>
      </c>
      <c r="K74" s="45"/>
      <c r="L74" s="16">
        <f t="shared" si="1"/>
        <v>0</v>
      </c>
    </row>
    <row r="75" spans="1:12" ht="43.5" x14ac:dyDescent="0.35">
      <c r="A75" s="12" t="s">
        <v>14</v>
      </c>
      <c r="B75" s="12" t="s">
        <v>62</v>
      </c>
      <c r="C75" s="12" t="s">
        <v>15</v>
      </c>
      <c r="D75" s="13">
        <v>45084</v>
      </c>
      <c r="E75" s="12" t="s">
        <v>16</v>
      </c>
      <c r="F75" s="14">
        <v>0.89583333333333337</v>
      </c>
      <c r="G75" s="19">
        <v>32</v>
      </c>
      <c r="H75" s="25">
        <f t="shared" si="4"/>
        <v>30</v>
      </c>
      <c r="I75" s="47"/>
      <c r="J75" s="31"/>
      <c r="K75" s="44"/>
      <c r="L75" s="16">
        <f t="shared" si="1"/>
        <v>0</v>
      </c>
    </row>
    <row r="76" spans="1:12" ht="29" x14ac:dyDescent="0.35">
      <c r="A76" s="12" t="s">
        <v>11</v>
      </c>
      <c r="B76" s="12" t="s">
        <v>64</v>
      </c>
      <c r="C76" s="12"/>
      <c r="D76" s="13">
        <v>45086</v>
      </c>
      <c r="E76" s="12" t="s">
        <v>16</v>
      </c>
      <c r="F76" s="14">
        <v>0.875</v>
      </c>
      <c r="G76" s="19">
        <v>33</v>
      </c>
      <c r="H76" s="25">
        <f t="shared" si="4"/>
        <v>31</v>
      </c>
      <c r="I76" s="47"/>
      <c r="J76" s="31"/>
      <c r="K76" s="44"/>
      <c r="L76" s="16">
        <f t="shared" si="1"/>
        <v>0</v>
      </c>
    </row>
    <row r="77" spans="1:12" ht="29" x14ac:dyDescent="0.35">
      <c r="A77" s="12" t="s">
        <v>11</v>
      </c>
      <c r="B77" s="12" t="s">
        <v>18</v>
      </c>
      <c r="C77" s="12"/>
      <c r="D77" s="13">
        <v>45087</v>
      </c>
      <c r="E77" s="12" t="s">
        <v>16</v>
      </c>
      <c r="F77" s="14">
        <v>0.89583333333333337</v>
      </c>
      <c r="G77" s="19">
        <v>29</v>
      </c>
      <c r="H77" s="25">
        <f t="shared" si="4"/>
        <v>27</v>
      </c>
      <c r="I77" s="47"/>
      <c r="J77" s="33"/>
      <c r="K77" s="43"/>
      <c r="L77" s="16">
        <f t="shared" si="1"/>
        <v>0</v>
      </c>
    </row>
    <row r="78" spans="1:12" ht="29" x14ac:dyDescent="0.35">
      <c r="A78" s="12" t="s">
        <v>33</v>
      </c>
      <c r="B78" s="12" t="s">
        <v>70</v>
      </c>
      <c r="C78" s="12"/>
      <c r="D78" s="13">
        <v>45096</v>
      </c>
      <c r="E78" s="12" t="s">
        <v>16</v>
      </c>
      <c r="F78" s="14">
        <v>0.91666666666666663</v>
      </c>
      <c r="G78" s="19">
        <v>41</v>
      </c>
      <c r="H78" s="25">
        <f t="shared" si="4"/>
        <v>39</v>
      </c>
      <c r="I78" s="47"/>
      <c r="J78" s="26">
        <f>ROUND((($G78)*50%),0.1)</f>
        <v>21</v>
      </c>
      <c r="K78" s="38"/>
      <c r="L78" s="16">
        <f t="shared" ref="L78:L117" si="5">H78*I78+J78*K78</f>
        <v>0</v>
      </c>
    </row>
    <row r="79" spans="1:12" ht="29" x14ac:dyDescent="0.35">
      <c r="A79" s="12" t="s">
        <v>33</v>
      </c>
      <c r="B79" s="12" t="s">
        <v>70</v>
      </c>
      <c r="C79" s="12"/>
      <c r="D79" s="13">
        <v>45097</v>
      </c>
      <c r="E79" s="12" t="s">
        <v>16</v>
      </c>
      <c r="F79" s="14">
        <v>0.91666666666666663</v>
      </c>
      <c r="G79" s="19">
        <v>41</v>
      </c>
      <c r="H79" s="25">
        <f t="shared" si="4"/>
        <v>39</v>
      </c>
      <c r="I79" s="47"/>
      <c r="J79" s="26">
        <f>ROUND((($G79)*50%),0.1)</f>
        <v>21</v>
      </c>
      <c r="K79" s="38"/>
      <c r="L79" s="16">
        <f t="shared" si="5"/>
        <v>0</v>
      </c>
    </row>
    <row r="80" spans="1:12" ht="29" x14ac:dyDescent="0.35">
      <c r="A80" s="12" t="s">
        <v>33</v>
      </c>
      <c r="B80" s="12" t="s">
        <v>70</v>
      </c>
      <c r="C80" s="12"/>
      <c r="D80" s="13">
        <v>45098</v>
      </c>
      <c r="E80" s="12" t="s">
        <v>16</v>
      </c>
      <c r="F80" s="14">
        <v>0.91666666666666663</v>
      </c>
      <c r="G80" s="19">
        <v>41</v>
      </c>
      <c r="H80" s="25">
        <f t="shared" si="4"/>
        <v>39</v>
      </c>
      <c r="I80" s="47"/>
      <c r="J80" s="26">
        <f>ROUND((($G80)*50%),0.1)</f>
        <v>21</v>
      </c>
      <c r="K80" s="38"/>
      <c r="L80" s="16">
        <f t="shared" si="5"/>
        <v>0</v>
      </c>
    </row>
    <row r="81" spans="1:12" ht="29" x14ac:dyDescent="0.35">
      <c r="A81" s="12" t="s">
        <v>11</v>
      </c>
      <c r="B81" s="12" t="s">
        <v>75</v>
      </c>
      <c r="C81" s="12"/>
      <c r="D81" s="13">
        <v>45101</v>
      </c>
      <c r="E81" s="12" t="s">
        <v>16</v>
      </c>
      <c r="F81" s="14">
        <v>0.85416666666666663</v>
      </c>
      <c r="G81" s="19">
        <v>28</v>
      </c>
      <c r="H81" s="25">
        <f t="shared" si="4"/>
        <v>26</v>
      </c>
      <c r="I81" s="47"/>
      <c r="J81" s="30"/>
      <c r="K81" s="42"/>
      <c r="L81" s="16">
        <f t="shared" si="5"/>
        <v>0</v>
      </c>
    </row>
    <row r="82" spans="1:12" ht="58" x14ac:dyDescent="0.35">
      <c r="A82" s="12" t="s">
        <v>42</v>
      </c>
      <c r="B82" s="12" t="s">
        <v>43</v>
      </c>
      <c r="C82" s="12"/>
      <c r="D82" s="13">
        <v>45105</v>
      </c>
      <c r="E82" s="12" t="s">
        <v>16</v>
      </c>
      <c r="F82" s="14">
        <v>0.89583333333333337</v>
      </c>
      <c r="G82" s="19">
        <v>24</v>
      </c>
      <c r="H82" s="25">
        <f t="shared" si="4"/>
        <v>22</v>
      </c>
      <c r="I82" s="47"/>
      <c r="J82" s="33"/>
      <c r="K82" s="43"/>
      <c r="L82" s="16">
        <f t="shared" si="5"/>
        <v>0</v>
      </c>
    </row>
    <row r="83" spans="1:12" ht="43.5" x14ac:dyDescent="0.35">
      <c r="A83" s="12" t="s">
        <v>11</v>
      </c>
      <c r="B83" s="12" t="s">
        <v>81</v>
      </c>
      <c r="C83" s="12"/>
      <c r="D83" s="13">
        <v>45109</v>
      </c>
      <c r="E83" s="12" t="s">
        <v>16</v>
      </c>
      <c r="F83" s="14">
        <v>0.85416666666666663</v>
      </c>
      <c r="G83" s="19">
        <v>30</v>
      </c>
      <c r="H83" s="25">
        <f t="shared" si="4"/>
        <v>28</v>
      </c>
      <c r="I83" s="47"/>
      <c r="J83" s="26">
        <f>ROUND((($G83)*50%),0.1)</f>
        <v>15</v>
      </c>
      <c r="K83" s="38"/>
      <c r="L83" s="16">
        <f t="shared" si="5"/>
        <v>0</v>
      </c>
    </row>
    <row r="84" spans="1:12" ht="29" x14ac:dyDescent="0.35">
      <c r="A84" s="12" t="s">
        <v>11</v>
      </c>
      <c r="B84" s="12" t="s">
        <v>89</v>
      </c>
      <c r="C84" s="12"/>
      <c r="D84" s="13">
        <v>45120</v>
      </c>
      <c r="E84" s="12" t="s">
        <v>16</v>
      </c>
      <c r="F84" s="14">
        <v>0.85416666666666663</v>
      </c>
      <c r="G84" s="19">
        <v>28</v>
      </c>
      <c r="H84" s="25">
        <f t="shared" si="4"/>
        <v>26</v>
      </c>
      <c r="I84" s="47"/>
      <c r="J84" s="35"/>
      <c r="K84" s="46"/>
      <c r="L84" s="16">
        <f t="shared" si="5"/>
        <v>0</v>
      </c>
    </row>
    <row r="85" spans="1:12" ht="29" x14ac:dyDescent="0.35">
      <c r="A85" s="12" t="s">
        <v>8</v>
      </c>
      <c r="B85" s="12" t="s">
        <v>90</v>
      </c>
      <c r="C85" s="12"/>
      <c r="D85" s="13">
        <v>45121</v>
      </c>
      <c r="E85" s="12" t="s">
        <v>16</v>
      </c>
      <c r="F85" s="14">
        <v>0.88541666666666663</v>
      </c>
      <c r="G85" s="19">
        <v>24</v>
      </c>
      <c r="H85" s="25">
        <f t="shared" si="4"/>
        <v>22</v>
      </c>
      <c r="I85" s="47"/>
      <c r="J85" s="26">
        <f>ROUND((($G85)*50%),0.1)</f>
        <v>12</v>
      </c>
      <c r="K85" s="38"/>
      <c r="L85" s="16">
        <f t="shared" si="5"/>
        <v>0</v>
      </c>
    </row>
    <row r="86" spans="1:12" ht="29" x14ac:dyDescent="0.35">
      <c r="A86" s="12" t="s">
        <v>8</v>
      </c>
      <c r="B86" s="12" t="s">
        <v>90</v>
      </c>
      <c r="C86" s="12"/>
      <c r="D86" s="13">
        <v>45122</v>
      </c>
      <c r="E86" s="12" t="s">
        <v>16</v>
      </c>
      <c r="F86" s="14">
        <v>0.91666666666666663</v>
      </c>
      <c r="G86" s="19">
        <v>24</v>
      </c>
      <c r="H86" s="25">
        <f t="shared" si="4"/>
        <v>22</v>
      </c>
      <c r="I86" s="47"/>
      <c r="J86" s="26">
        <f>ROUND((($G86)*50%),0.1)</f>
        <v>12</v>
      </c>
      <c r="K86" s="38"/>
      <c r="L86" s="16">
        <f t="shared" si="5"/>
        <v>0</v>
      </c>
    </row>
    <row r="87" spans="1:12" ht="43.5" x14ac:dyDescent="0.35">
      <c r="A87" s="12" t="s">
        <v>8</v>
      </c>
      <c r="B87" s="12" t="s">
        <v>95</v>
      </c>
      <c r="C87" s="12" t="s">
        <v>34</v>
      </c>
      <c r="D87" s="13">
        <v>45130</v>
      </c>
      <c r="E87" s="12" t="s">
        <v>16</v>
      </c>
      <c r="F87" s="14">
        <v>0.875</v>
      </c>
      <c r="G87" s="19">
        <v>30</v>
      </c>
      <c r="H87" s="25">
        <f t="shared" si="4"/>
        <v>28</v>
      </c>
      <c r="I87" s="47"/>
      <c r="J87" s="26">
        <v>15</v>
      </c>
      <c r="K87" s="38"/>
      <c r="L87" s="16">
        <f t="shared" si="5"/>
        <v>0</v>
      </c>
    </row>
    <row r="88" spans="1:12" ht="29" x14ac:dyDescent="0.35">
      <c r="A88" s="8" t="s">
        <v>19</v>
      </c>
      <c r="B88" s="8" t="s">
        <v>67</v>
      </c>
      <c r="C88" s="9" t="s">
        <v>23</v>
      </c>
      <c r="D88" s="9">
        <v>45090</v>
      </c>
      <c r="E88" s="8" t="s">
        <v>24</v>
      </c>
      <c r="F88" s="10">
        <v>0.83333333333333337</v>
      </c>
      <c r="G88" s="11" t="s">
        <v>25</v>
      </c>
      <c r="H88" s="27" t="s">
        <v>100</v>
      </c>
      <c r="I88" s="27"/>
      <c r="J88" s="28"/>
      <c r="K88" s="39"/>
      <c r="L88" s="39"/>
    </row>
    <row r="89" spans="1:12" ht="29" x14ac:dyDescent="0.35">
      <c r="A89" s="12" t="s">
        <v>19</v>
      </c>
      <c r="B89" s="12" t="s">
        <v>67</v>
      </c>
      <c r="C89" s="12" t="s">
        <v>23</v>
      </c>
      <c r="D89" s="13">
        <v>45091</v>
      </c>
      <c r="E89" s="12" t="s">
        <v>24</v>
      </c>
      <c r="F89" s="14">
        <v>0.83333333333333337</v>
      </c>
      <c r="G89" s="19" t="s">
        <v>25</v>
      </c>
      <c r="H89" s="25">
        <v>27</v>
      </c>
      <c r="I89" s="47"/>
      <c r="J89" s="26">
        <v>15</v>
      </c>
      <c r="K89" s="38"/>
      <c r="L89" s="16">
        <f t="shared" si="5"/>
        <v>0</v>
      </c>
    </row>
    <row r="90" spans="1:12" ht="29" x14ac:dyDescent="0.35">
      <c r="A90" s="12" t="s">
        <v>19</v>
      </c>
      <c r="B90" s="12" t="s">
        <v>67</v>
      </c>
      <c r="C90" s="12" t="s">
        <v>23</v>
      </c>
      <c r="D90" s="13">
        <v>45092</v>
      </c>
      <c r="E90" s="12" t="s">
        <v>24</v>
      </c>
      <c r="F90" s="14">
        <v>0.83333333333333337</v>
      </c>
      <c r="G90" s="19" t="s">
        <v>25</v>
      </c>
      <c r="H90" s="25">
        <v>27</v>
      </c>
      <c r="I90" s="47"/>
      <c r="J90" s="26">
        <v>15</v>
      </c>
      <c r="K90" s="38"/>
      <c r="L90" s="16">
        <f t="shared" si="5"/>
        <v>0</v>
      </c>
    </row>
    <row r="91" spans="1:12" ht="29" x14ac:dyDescent="0.35">
      <c r="A91" s="12" t="s">
        <v>19</v>
      </c>
      <c r="B91" s="12" t="s">
        <v>67</v>
      </c>
      <c r="C91" s="12" t="s">
        <v>23</v>
      </c>
      <c r="D91" s="13">
        <v>45093</v>
      </c>
      <c r="E91" s="12" t="s">
        <v>24</v>
      </c>
      <c r="F91" s="14">
        <v>0.83333333333333337</v>
      </c>
      <c r="G91" s="19" t="s">
        <v>25</v>
      </c>
      <c r="H91" s="25">
        <v>27</v>
      </c>
      <c r="I91" s="47"/>
      <c r="J91" s="26">
        <v>15</v>
      </c>
      <c r="K91" s="38"/>
      <c r="L91" s="16">
        <f t="shared" si="5"/>
        <v>0</v>
      </c>
    </row>
    <row r="92" spans="1:12" ht="29" x14ac:dyDescent="0.35">
      <c r="A92" s="12" t="s">
        <v>19</v>
      </c>
      <c r="B92" s="12" t="s">
        <v>67</v>
      </c>
      <c r="C92" s="12" t="s">
        <v>23</v>
      </c>
      <c r="D92" s="13">
        <v>45094</v>
      </c>
      <c r="E92" s="12" t="s">
        <v>24</v>
      </c>
      <c r="F92" s="14">
        <v>0.83333333333333337</v>
      </c>
      <c r="G92" s="19" t="s">
        <v>25</v>
      </c>
      <c r="H92" s="25">
        <v>27</v>
      </c>
      <c r="I92" s="47"/>
      <c r="J92" s="26">
        <v>15</v>
      </c>
      <c r="K92" s="38"/>
      <c r="L92" s="16">
        <f t="shared" si="5"/>
        <v>0</v>
      </c>
    </row>
    <row r="93" spans="1:12" ht="29" x14ac:dyDescent="0.35">
      <c r="A93" s="8" t="s">
        <v>26</v>
      </c>
      <c r="B93" s="8" t="s">
        <v>74</v>
      </c>
      <c r="C93" s="9" t="s">
        <v>39</v>
      </c>
      <c r="D93" s="9">
        <v>45101</v>
      </c>
      <c r="E93" s="8" t="s">
        <v>40</v>
      </c>
      <c r="F93" s="10">
        <v>0.83333333333333337</v>
      </c>
      <c r="G93" s="11">
        <v>32</v>
      </c>
      <c r="H93" s="27" t="s">
        <v>100</v>
      </c>
      <c r="I93" s="27"/>
      <c r="J93" s="28"/>
      <c r="K93" s="39"/>
      <c r="L93" s="42"/>
    </row>
    <row r="94" spans="1:12" ht="29" x14ac:dyDescent="0.35">
      <c r="A94" s="12" t="s">
        <v>26</v>
      </c>
      <c r="B94" s="12" t="s">
        <v>77</v>
      </c>
      <c r="C94" s="12" t="s">
        <v>39</v>
      </c>
      <c r="D94" s="13">
        <v>45102</v>
      </c>
      <c r="E94" s="12" t="s">
        <v>40</v>
      </c>
      <c r="F94" s="14">
        <v>0.83333333333333337</v>
      </c>
      <c r="G94" s="19">
        <v>32</v>
      </c>
      <c r="H94" s="25">
        <v>30</v>
      </c>
      <c r="I94" s="47"/>
      <c r="J94" s="26">
        <f t="shared" ref="J94:J99" si="6">ROUND((($G94)*50%),0.1)</f>
        <v>16</v>
      </c>
      <c r="K94" s="38"/>
      <c r="L94" s="16">
        <f t="shared" si="5"/>
        <v>0</v>
      </c>
    </row>
    <row r="95" spans="1:12" ht="29" x14ac:dyDescent="0.35">
      <c r="A95" s="12" t="s">
        <v>26</v>
      </c>
      <c r="B95" s="12" t="s">
        <v>77</v>
      </c>
      <c r="C95" s="12" t="s">
        <v>39</v>
      </c>
      <c r="D95" s="13">
        <v>45103</v>
      </c>
      <c r="E95" s="12" t="s">
        <v>40</v>
      </c>
      <c r="F95" s="14">
        <v>0.83333333333333337</v>
      </c>
      <c r="G95" s="19">
        <v>32</v>
      </c>
      <c r="H95" s="25">
        <v>30</v>
      </c>
      <c r="I95" s="47"/>
      <c r="J95" s="26">
        <f t="shared" si="6"/>
        <v>16</v>
      </c>
      <c r="K95" s="38"/>
      <c r="L95" s="16">
        <f t="shared" si="5"/>
        <v>0</v>
      </c>
    </row>
    <row r="96" spans="1:12" ht="29" x14ac:dyDescent="0.35">
      <c r="A96" s="12" t="s">
        <v>26</v>
      </c>
      <c r="B96" s="12" t="s">
        <v>77</v>
      </c>
      <c r="C96" s="12" t="s">
        <v>39</v>
      </c>
      <c r="D96" s="13">
        <v>45105</v>
      </c>
      <c r="E96" s="12" t="s">
        <v>40</v>
      </c>
      <c r="F96" s="14">
        <v>0.83333333333333337</v>
      </c>
      <c r="G96" s="19">
        <v>32</v>
      </c>
      <c r="H96" s="25">
        <v>30</v>
      </c>
      <c r="I96" s="47"/>
      <c r="J96" s="26">
        <f t="shared" si="6"/>
        <v>16</v>
      </c>
      <c r="K96" s="38"/>
      <c r="L96" s="16">
        <f t="shared" si="5"/>
        <v>0</v>
      </c>
    </row>
    <row r="97" spans="1:12" ht="29" x14ac:dyDescent="0.35">
      <c r="A97" s="12" t="s">
        <v>26</v>
      </c>
      <c r="B97" s="12" t="s">
        <v>77</v>
      </c>
      <c r="C97" s="12" t="s">
        <v>39</v>
      </c>
      <c r="D97" s="13">
        <v>45106</v>
      </c>
      <c r="E97" s="12" t="s">
        <v>40</v>
      </c>
      <c r="F97" s="14">
        <v>0.83333333333333337</v>
      </c>
      <c r="G97" s="19">
        <v>32</v>
      </c>
      <c r="H97" s="25">
        <v>30</v>
      </c>
      <c r="I97" s="47"/>
      <c r="J97" s="26">
        <f t="shared" si="6"/>
        <v>16</v>
      </c>
      <c r="K97" s="38"/>
      <c r="L97" s="16">
        <f t="shared" si="5"/>
        <v>0</v>
      </c>
    </row>
    <row r="98" spans="1:12" ht="29" x14ac:dyDescent="0.35">
      <c r="A98" s="12" t="s">
        <v>26</v>
      </c>
      <c r="B98" s="12" t="s">
        <v>77</v>
      </c>
      <c r="C98" s="12" t="s">
        <v>39</v>
      </c>
      <c r="D98" s="13">
        <v>45107</v>
      </c>
      <c r="E98" s="12" t="s">
        <v>40</v>
      </c>
      <c r="F98" s="14">
        <v>0.83333333333333337</v>
      </c>
      <c r="G98" s="19">
        <v>32</v>
      </c>
      <c r="H98" s="25">
        <v>30</v>
      </c>
      <c r="I98" s="47"/>
      <c r="J98" s="26">
        <f t="shared" si="6"/>
        <v>16</v>
      </c>
      <c r="K98" s="38"/>
      <c r="L98" s="16">
        <f t="shared" si="5"/>
        <v>0</v>
      </c>
    </row>
    <row r="99" spans="1:12" ht="29" x14ac:dyDescent="0.35">
      <c r="A99" s="12" t="s">
        <v>26</v>
      </c>
      <c r="B99" s="12" t="s">
        <v>77</v>
      </c>
      <c r="C99" s="12" t="s">
        <v>39</v>
      </c>
      <c r="D99" s="13">
        <v>45108</v>
      </c>
      <c r="E99" s="12" t="s">
        <v>40</v>
      </c>
      <c r="F99" s="14">
        <v>0.83333333333333337</v>
      </c>
      <c r="G99" s="19">
        <v>32</v>
      </c>
      <c r="H99" s="25">
        <v>30</v>
      </c>
      <c r="I99" s="47"/>
      <c r="J99" s="26">
        <f t="shared" si="6"/>
        <v>16</v>
      </c>
      <c r="K99" s="38"/>
      <c r="L99" s="16">
        <f t="shared" si="5"/>
        <v>0</v>
      </c>
    </row>
    <row r="100" spans="1:12" ht="43.5" x14ac:dyDescent="0.35">
      <c r="A100" s="12" t="s">
        <v>11</v>
      </c>
      <c r="B100" s="12" t="s">
        <v>68</v>
      </c>
      <c r="C100" s="12"/>
      <c r="D100" s="13">
        <v>45093</v>
      </c>
      <c r="E100" s="12" t="s">
        <v>30</v>
      </c>
      <c r="F100" s="14">
        <v>0.83333333333333337</v>
      </c>
      <c r="G100" s="19" t="s">
        <v>31</v>
      </c>
      <c r="H100" s="25">
        <v>24</v>
      </c>
      <c r="I100" s="47"/>
      <c r="J100" s="26">
        <v>14</v>
      </c>
      <c r="K100" s="38"/>
      <c r="L100" s="16">
        <f t="shared" si="5"/>
        <v>0</v>
      </c>
    </row>
    <row r="101" spans="1:12" ht="72.5" x14ac:dyDescent="0.35">
      <c r="A101" s="12" t="s">
        <v>49</v>
      </c>
      <c r="B101" s="12" t="s">
        <v>84</v>
      </c>
      <c r="C101" s="12" t="s">
        <v>50</v>
      </c>
      <c r="D101" s="13">
        <v>45113</v>
      </c>
      <c r="E101" s="12" t="s">
        <v>30</v>
      </c>
      <c r="F101" s="14">
        <v>0.83333333333333337</v>
      </c>
      <c r="G101" s="19">
        <v>39</v>
      </c>
      <c r="H101" s="25">
        <v>37</v>
      </c>
      <c r="I101" s="47"/>
      <c r="J101" s="26">
        <f>ROUND((($G101)*50%),0.1)</f>
        <v>20</v>
      </c>
      <c r="K101" s="38"/>
      <c r="L101" s="16">
        <f t="shared" si="5"/>
        <v>0</v>
      </c>
    </row>
    <row r="102" spans="1:12" ht="72.5" x14ac:dyDescent="0.35">
      <c r="A102" s="12" t="s">
        <v>49</v>
      </c>
      <c r="B102" s="12" t="s">
        <v>84</v>
      </c>
      <c r="C102" s="12" t="s">
        <v>50</v>
      </c>
      <c r="D102" s="13">
        <v>45114</v>
      </c>
      <c r="E102" s="12" t="s">
        <v>30</v>
      </c>
      <c r="F102" s="14">
        <v>0.83333333333333337</v>
      </c>
      <c r="G102" s="19">
        <v>39</v>
      </c>
      <c r="H102" s="25">
        <v>37</v>
      </c>
      <c r="I102" s="47"/>
      <c r="J102" s="26">
        <f>ROUND((($G102)*50%),0.1)</f>
        <v>20</v>
      </c>
      <c r="K102" s="38"/>
      <c r="L102" s="16">
        <f t="shared" si="5"/>
        <v>0</v>
      </c>
    </row>
    <row r="103" spans="1:12" ht="72.5" x14ac:dyDescent="0.35">
      <c r="A103" s="12" t="s">
        <v>49</v>
      </c>
      <c r="B103" s="12" t="s">
        <v>84</v>
      </c>
      <c r="C103" s="12" t="s">
        <v>50</v>
      </c>
      <c r="D103" s="13">
        <v>45115</v>
      </c>
      <c r="E103" s="12" t="s">
        <v>30</v>
      </c>
      <c r="F103" s="14">
        <v>0.83333333333333337</v>
      </c>
      <c r="G103" s="19">
        <v>39</v>
      </c>
      <c r="H103" s="25">
        <v>37</v>
      </c>
      <c r="I103" s="47"/>
      <c r="J103" s="26">
        <f>ROUND((($G103)*50%),0.1)</f>
        <v>20</v>
      </c>
      <c r="K103" s="38"/>
      <c r="L103" s="16">
        <f t="shared" si="5"/>
        <v>0</v>
      </c>
    </row>
    <row r="104" spans="1:12" ht="45.5" x14ac:dyDescent="0.35">
      <c r="A104" s="12" t="s">
        <v>19</v>
      </c>
      <c r="B104" s="12" t="s">
        <v>65</v>
      </c>
      <c r="C104" s="12" t="s">
        <v>20</v>
      </c>
      <c r="D104" s="13">
        <v>45087</v>
      </c>
      <c r="E104" s="12" t="s">
        <v>21</v>
      </c>
      <c r="F104" s="14">
        <v>0.85416666666666663</v>
      </c>
      <c r="G104" s="19">
        <v>15</v>
      </c>
      <c r="H104" s="25">
        <v>10</v>
      </c>
      <c r="I104" s="47"/>
      <c r="J104" s="26">
        <v>10</v>
      </c>
      <c r="K104" s="38"/>
      <c r="L104" s="16">
        <f t="shared" si="5"/>
        <v>0</v>
      </c>
    </row>
    <row r="105" spans="1:12" ht="45.5" x14ac:dyDescent="0.35">
      <c r="A105" s="12" t="s">
        <v>19</v>
      </c>
      <c r="B105" s="12" t="s">
        <v>65</v>
      </c>
      <c r="C105" s="12" t="s">
        <v>20</v>
      </c>
      <c r="D105" s="13">
        <v>45088</v>
      </c>
      <c r="E105" s="12" t="s">
        <v>21</v>
      </c>
      <c r="F105" s="14">
        <v>0.77083333333333337</v>
      </c>
      <c r="G105" s="19">
        <v>15</v>
      </c>
      <c r="H105" s="25">
        <v>10</v>
      </c>
      <c r="I105" s="47"/>
      <c r="J105" s="26">
        <v>10</v>
      </c>
      <c r="K105" s="38"/>
      <c r="L105" s="16">
        <f t="shared" si="5"/>
        <v>0</v>
      </c>
    </row>
    <row r="106" spans="1:12" ht="43.5" x14ac:dyDescent="0.35">
      <c r="A106" s="12" t="s">
        <v>44</v>
      </c>
      <c r="B106" s="12" t="s">
        <v>78</v>
      </c>
      <c r="C106" s="12"/>
      <c r="D106" s="13">
        <v>45106</v>
      </c>
      <c r="E106" s="12" t="s">
        <v>45</v>
      </c>
      <c r="F106" s="14">
        <v>0.83333333333333337</v>
      </c>
      <c r="G106" s="19">
        <v>22</v>
      </c>
      <c r="H106" s="25">
        <f>G106-2</f>
        <v>20</v>
      </c>
      <c r="I106" s="47"/>
      <c r="J106" s="26">
        <f>ROUND((($G106)*50%),0.1)</f>
        <v>11</v>
      </c>
      <c r="K106" s="38"/>
      <c r="L106" s="16">
        <f t="shared" si="5"/>
        <v>0</v>
      </c>
    </row>
    <row r="107" spans="1:12" ht="43.5" x14ac:dyDescent="0.35">
      <c r="A107" s="12" t="s">
        <v>11</v>
      </c>
      <c r="B107" s="12" t="s">
        <v>79</v>
      </c>
      <c r="C107" s="12"/>
      <c r="D107" s="13">
        <v>45107</v>
      </c>
      <c r="E107" s="12" t="s">
        <v>45</v>
      </c>
      <c r="F107" s="14">
        <v>0.83333333333333337</v>
      </c>
      <c r="G107" s="19">
        <v>22</v>
      </c>
      <c r="H107" s="25">
        <f>G107-2</f>
        <v>20</v>
      </c>
      <c r="I107" s="47"/>
      <c r="J107" s="26">
        <v>11</v>
      </c>
      <c r="K107" s="38"/>
      <c r="L107" s="16">
        <f t="shared" si="5"/>
        <v>0</v>
      </c>
    </row>
    <row r="108" spans="1:12" ht="29" x14ac:dyDescent="0.35">
      <c r="A108" s="12" t="s">
        <v>11</v>
      </c>
      <c r="B108" s="12" t="s">
        <v>80</v>
      </c>
      <c r="C108" s="12"/>
      <c r="D108" s="13">
        <v>45108</v>
      </c>
      <c r="E108" s="12" t="s">
        <v>45</v>
      </c>
      <c r="F108" s="14">
        <v>0.83333333333333337</v>
      </c>
      <c r="G108" s="19">
        <v>22</v>
      </c>
      <c r="H108" s="25">
        <f>G108-2</f>
        <v>20</v>
      </c>
      <c r="I108" s="47"/>
      <c r="J108" s="26">
        <f>ROUND((($G108)*50%),0.1)</f>
        <v>11</v>
      </c>
      <c r="K108" s="38"/>
      <c r="L108" s="16">
        <f t="shared" si="5"/>
        <v>0</v>
      </c>
    </row>
    <row r="109" spans="1:12" ht="29" x14ac:dyDescent="0.35">
      <c r="A109" s="8" t="s">
        <v>26</v>
      </c>
      <c r="B109" s="8" t="s">
        <v>27</v>
      </c>
      <c r="C109" s="9"/>
      <c r="D109" s="9">
        <v>45092</v>
      </c>
      <c r="E109" s="8" t="s">
        <v>28</v>
      </c>
      <c r="F109" s="10">
        <v>0.83333333333333337</v>
      </c>
      <c r="G109" s="11">
        <v>28</v>
      </c>
      <c r="H109" s="27" t="s">
        <v>100</v>
      </c>
      <c r="I109" s="27"/>
      <c r="J109" s="28"/>
      <c r="K109" s="39"/>
      <c r="L109" s="39"/>
    </row>
    <row r="110" spans="1:12" ht="29" x14ac:dyDescent="0.35">
      <c r="A110" s="12" t="s">
        <v>26</v>
      </c>
      <c r="B110" s="12" t="s">
        <v>32</v>
      </c>
      <c r="C110" s="12"/>
      <c r="D110" s="13">
        <v>45093</v>
      </c>
      <c r="E110" s="12" t="s">
        <v>28</v>
      </c>
      <c r="F110" s="14">
        <v>0.83333333333333337</v>
      </c>
      <c r="G110" s="19">
        <v>28</v>
      </c>
      <c r="H110" s="25">
        <v>26</v>
      </c>
      <c r="I110" s="47"/>
      <c r="J110" s="26">
        <v>13</v>
      </c>
      <c r="K110" s="38"/>
      <c r="L110" s="16">
        <f t="shared" si="5"/>
        <v>0</v>
      </c>
    </row>
    <row r="111" spans="1:12" ht="29" x14ac:dyDescent="0.35">
      <c r="A111" s="12" t="s">
        <v>26</v>
      </c>
      <c r="B111" s="12" t="s">
        <v>32</v>
      </c>
      <c r="C111" s="12"/>
      <c r="D111" s="13">
        <v>45094</v>
      </c>
      <c r="E111" s="12" t="s">
        <v>28</v>
      </c>
      <c r="F111" s="14">
        <v>0.83333333333333337</v>
      </c>
      <c r="G111" s="19">
        <v>28</v>
      </c>
      <c r="H111" s="25">
        <v>26</v>
      </c>
      <c r="I111" s="47"/>
      <c r="J111" s="26">
        <v>13</v>
      </c>
      <c r="K111" s="38"/>
      <c r="L111" s="16">
        <f t="shared" si="5"/>
        <v>0</v>
      </c>
    </row>
    <row r="112" spans="1:12" ht="29" x14ac:dyDescent="0.35">
      <c r="A112" s="12" t="s">
        <v>26</v>
      </c>
      <c r="B112" s="12" t="s">
        <v>73</v>
      </c>
      <c r="C112" s="12" t="s">
        <v>37</v>
      </c>
      <c r="D112" s="13">
        <v>45100</v>
      </c>
      <c r="E112" s="12" t="s">
        <v>38</v>
      </c>
      <c r="F112" s="14">
        <v>0.83333333333333337</v>
      </c>
      <c r="G112" s="19">
        <v>27</v>
      </c>
      <c r="H112" s="25">
        <f t="shared" ref="H112:H117" si="7">G112-2</f>
        <v>25</v>
      </c>
      <c r="I112" s="47"/>
      <c r="J112" s="26">
        <f t="shared" ref="J112:J117" si="8">ROUND((($G112)*50%),0.1)</f>
        <v>14</v>
      </c>
      <c r="K112" s="38"/>
      <c r="L112" s="16">
        <f t="shared" si="5"/>
        <v>0</v>
      </c>
    </row>
    <row r="113" spans="1:12" ht="29" x14ac:dyDescent="0.35">
      <c r="A113" s="12" t="s">
        <v>26</v>
      </c>
      <c r="B113" s="12" t="s">
        <v>73</v>
      </c>
      <c r="C113" s="12" t="s">
        <v>37</v>
      </c>
      <c r="D113" s="13">
        <v>45101</v>
      </c>
      <c r="E113" s="12" t="s">
        <v>38</v>
      </c>
      <c r="F113" s="14">
        <v>0.79166666666666663</v>
      </c>
      <c r="G113" s="19">
        <v>27</v>
      </c>
      <c r="H113" s="25">
        <f t="shared" si="7"/>
        <v>25</v>
      </c>
      <c r="I113" s="47"/>
      <c r="J113" s="26">
        <f t="shared" si="8"/>
        <v>14</v>
      </c>
      <c r="K113" s="38"/>
      <c r="L113" s="16">
        <f t="shared" si="5"/>
        <v>0</v>
      </c>
    </row>
    <row r="114" spans="1:12" ht="29" x14ac:dyDescent="0.35">
      <c r="A114" s="12" t="s">
        <v>26</v>
      </c>
      <c r="B114" s="12" t="s">
        <v>83</v>
      </c>
      <c r="C114" s="12"/>
      <c r="D114" s="13">
        <v>45111</v>
      </c>
      <c r="E114" s="12" t="s">
        <v>38</v>
      </c>
      <c r="F114" s="14">
        <v>0.83333333333333337</v>
      </c>
      <c r="G114" s="19">
        <v>27</v>
      </c>
      <c r="H114" s="25">
        <f t="shared" si="7"/>
        <v>25</v>
      </c>
      <c r="I114" s="47"/>
      <c r="J114" s="26">
        <f t="shared" si="8"/>
        <v>14</v>
      </c>
      <c r="K114" s="38"/>
      <c r="L114" s="16">
        <f t="shared" si="5"/>
        <v>0</v>
      </c>
    </row>
    <row r="115" spans="1:12" ht="29" x14ac:dyDescent="0.35">
      <c r="A115" s="12" t="s">
        <v>26</v>
      </c>
      <c r="B115" s="12" t="s">
        <v>83</v>
      </c>
      <c r="C115" s="12"/>
      <c r="D115" s="13">
        <v>45112</v>
      </c>
      <c r="E115" s="12" t="s">
        <v>38</v>
      </c>
      <c r="F115" s="14">
        <v>0.83333333333333337</v>
      </c>
      <c r="G115" s="19">
        <v>27</v>
      </c>
      <c r="H115" s="25">
        <f t="shared" si="7"/>
        <v>25</v>
      </c>
      <c r="I115" s="47"/>
      <c r="J115" s="26">
        <f t="shared" si="8"/>
        <v>14</v>
      </c>
      <c r="K115" s="38"/>
      <c r="L115" s="16">
        <f t="shared" si="5"/>
        <v>0</v>
      </c>
    </row>
    <row r="116" spans="1:12" ht="29" x14ac:dyDescent="0.35">
      <c r="A116" s="12" t="s">
        <v>26</v>
      </c>
      <c r="B116" s="12" t="s">
        <v>83</v>
      </c>
      <c r="C116" s="12"/>
      <c r="D116" s="13">
        <v>45113</v>
      </c>
      <c r="E116" s="12" t="s">
        <v>38</v>
      </c>
      <c r="F116" s="14">
        <v>0.83333333333333337</v>
      </c>
      <c r="G116" s="19">
        <v>27</v>
      </c>
      <c r="H116" s="25">
        <f t="shared" si="7"/>
        <v>25</v>
      </c>
      <c r="I116" s="47"/>
      <c r="J116" s="26">
        <f t="shared" si="8"/>
        <v>14</v>
      </c>
      <c r="K116" s="38"/>
      <c r="L116" s="16">
        <f t="shared" si="5"/>
        <v>0</v>
      </c>
    </row>
    <row r="117" spans="1:12" ht="29" x14ac:dyDescent="0.35">
      <c r="A117" s="12" t="s">
        <v>26</v>
      </c>
      <c r="B117" s="12" t="s">
        <v>83</v>
      </c>
      <c r="C117" s="12"/>
      <c r="D117" s="13">
        <v>45114</v>
      </c>
      <c r="E117" s="12" t="s">
        <v>38</v>
      </c>
      <c r="F117" s="14">
        <v>0.83333333333333337</v>
      </c>
      <c r="G117" s="19">
        <v>27</v>
      </c>
      <c r="H117" s="25">
        <f t="shared" si="7"/>
        <v>25</v>
      </c>
      <c r="I117" s="47"/>
      <c r="J117" s="26">
        <f t="shared" si="8"/>
        <v>14</v>
      </c>
      <c r="K117" s="38"/>
      <c r="L117" s="16">
        <f t="shared" si="5"/>
        <v>0</v>
      </c>
    </row>
    <row r="119" spans="1:12" ht="21" x14ac:dyDescent="0.5">
      <c r="K119" s="48" t="s">
        <v>113</v>
      </c>
      <c r="L119" s="49">
        <f>SUM(L13:L117)</f>
        <v>0</v>
      </c>
    </row>
    <row r="120" spans="1:12" ht="42" x14ac:dyDescent="0.35">
      <c r="K120" s="50" t="s">
        <v>114</v>
      </c>
      <c r="L120" s="51">
        <f>L119-(L119*B9/100)</f>
        <v>0</v>
      </c>
    </row>
  </sheetData>
  <autoFilter ref="A11:K11">
    <sortState ref="A3:L108">
      <sortCondition ref="E2"/>
    </sortState>
  </autoFilter>
  <sortState ref="A3:L108">
    <sortCondition ref="E3:E108"/>
    <sortCondition ref="D3:D108"/>
  </sortState>
  <mergeCells count="1">
    <mergeCell ref="H10:K10"/>
  </mergeCells>
  <pageMargins left="0.23622047244094491" right="0.23622047244094491" top="0.55118110236220474" bottom="0.35433070866141736" header="0.31496062992125984" footer="0.31496062992125984"/>
  <pageSetup paperSize="9" scale="65" fitToHeight="5" orientation="landscape" horizontalDpi="300" verticalDpi="300" r:id="rId1"/>
  <headerFooter>
    <oddHeader>&amp;LNuits de Fourvière - édition 2023 - Proposition CE/CSE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TABLEAU GENERIQUE CE </vt:lpstr>
      <vt:lpstr>'TABLEAU GENERIQUE CE '!Impression_des_titres</vt:lpstr>
      <vt:lpstr>'TABLEAU GENERIQUE CE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Patrignani</dc:creator>
  <cp:lastModifiedBy>Fatmah Debbab</cp:lastModifiedBy>
  <cp:lastPrinted>2023-03-08T18:47:11Z</cp:lastPrinted>
  <dcterms:created xsi:type="dcterms:W3CDTF">2023-03-08T17:12:35Z</dcterms:created>
  <dcterms:modified xsi:type="dcterms:W3CDTF">2023-03-15T06:49:25Z</dcterms:modified>
</cp:coreProperties>
</file>